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mc:AlternateContent xmlns:mc="http://schemas.openxmlformats.org/markup-compatibility/2006">
    <mc:Choice Requires="x15">
      <x15ac:absPath xmlns:x15ac="http://schemas.microsoft.com/office/spreadsheetml/2010/11/ac" url="https://metropolitanenergycenter.sharepoint.com/sites/ContractsinProgress/Shared Documents/DERA RFA/DERA23-21 2024 RFA Rebate Pool/DERA23 RFA Docs- Guidance, App, and Budget/"/>
    </mc:Choice>
  </mc:AlternateContent>
  <xr:revisionPtr revIDLastSave="8" documentId="8_{1EE46071-E9FC-436C-8B6C-BEA0E2D3089B}" xr6:coauthVersionLast="47" xr6:coauthVersionMax="47" xr10:uidLastSave="{64B0DA92-26D9-450F-9C2D-BD33E5370170}"/>
  <bookViews>
    <workbookView xWindow="-108" yWindow="-108" windowWidth="23256" windowHeight="13896" xr2:uid="{00000000-000D-0000-FFFF-FFFF00000000}"/>
  </bookViews>
  <sheets>
    <sheet name="Summary" sheetId="1" r:id="rId1"/>
    <sheet name="Fleet Data" sheetId="2" r:id="rId2"/>
    <sheet name="Scrapping" sheetId="3" r:id="rId3"/>
    <sheet name="Reference" sheetId="4" state="hidden" r:id="rId4"/>
  </sheets>
  <definedNames>
    <definedName name="_xlnm._FilterDatabase" localSheetId="3" hidden="1">Reference!$M$5:$M$13</definedName>
    <definedName name="Current_Tier_Level__Nonroad">Reference!#REF!</definedName>
    <definedName name="fleet">Reference!#REF!</definedName>
    <definedName name="Fuel">Reference!$J$4:$J$10</definedName>
    <definedName name="Marine">Reference!$M$5:$M$13</definedName>
    <definedName name="MDIsp">Reference!$O$5:$O$13</definedName>
    <definedName name="MNG">Reference!$N$5:$N$6</definedName>
    <definedName name="Model_Year">Reference!$B$4:$B$53</definedName>
    <definedName name="modelyear">Reference!$B$4:$B$47</definedName>
    <definedName name="_xlnm.Print_Area" localSheetId="1">'Fleet Data'!$B$2:$I$51</definedName>
    <definedName name="_xlnm.Print_Area" localSheetId="3">Reference!$A$1:$O$78</definedName>
    <definedName name="_xlnm.Print_Area" localSheetId="2">Scrapping!$B$2:$F$10</definedName>
    <definedName name="public">Reference!#REF!</definedName>
    <definedName name="Region">Reference!$A$4:$A$13</definedName>
    <definedName name="State">Reference!$C$4:$C$58</definedName>
    <definedName name="Technology">Reference!$L$24:$L$37</definedName>
    <definedName name="Tiers">Reference!$I$4:$I$12</definedName>
    <definedName name="type">Reference!$G$4:$G$59</definedName>
    <definedName name="vehicletype">Reference!$D$4:$D$5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 l="1"/>
  <c r="C7" i="2" s="1"/>
  <c r="B9" i="2" s="1"/>
  <c r="F5" i="3"/>
  <c r="F6" i="3"/>
  <c r="F7" i="3"/>
  <c r="F8" i="3"/>
  <c r="F9" i="3"/>
  <c r="F4" i="3"/>
  <c r="F10" i="3" s="1"/>
  <c r="D10" i="1" l="1"/>
  <c r="D15" i="1"/>
  <c r="D8" i="1"/>
  <c r="D9" i="1"/>
  <c r="D6" i="1" l="1"/>
  <c r="H15" i="1"/>
  <c r="D14" i="1"/>
  <c r="D16" i="1" s="1"/>
  <c r="H14" i="1" l="1"/>
  <c r="H16" i="1" s="1"/>
</calcChain>
</file>

<file path=xl/sharedStrings.xml><?xml version="1.0" encoding="utf-8"?>
<sst xmlns="http://schemas.openxmlformats.org/spreadsheetml/2006/main" count="343" uniqueCount="325">
  <si>
    <t>Budget Table</t>
  </si>
  <si>
    <t>CAUTION: This page auto-calculates. Please enter the applicant name only and do not type in the summary tables.</t>
  </si>
  <si>
    <t>Applicant Name</t>
  </si>
  <si>
    <t xml:space="preserve"> </t>
  </si>
  <si>
    <t>Budget Summary</t>
  </si>
  <si>
    <t>Total Project</t>
  </si>
  <si>
    <t>Vehicle Equipment</t>
  </si>
  <si>
    <t>Construction</t>
  </si>
  <si>
    <t>Program Income</t>
  </si>
  <si>
    <t>FEDERAL SHARE</t>
  </si>
  <si>
    <t>Project Expenditures</t>
  </si>
  <si>
    <t>APPLICANT SHARE</t>
  </si>
  <si>
    <t>Program Expenses</t>
  </si>
  <si>
    <t>Federal Share</t>
  </si>
  <si>
    <t xml:space="preserve">Cost Share </t>
  </si>
  <si>
    <t>Subotal Vehicle</t>
  </si>
  <si>
    <t>Subtotal Install / Construction</t>
  </si>
  <si>
    <t xml:space="preserve">Instructions / Units </t>
  </si>
  <si>
    <t>Fleet Information</t>
  </si>
  <si>
    <t>[vehicle group 1]</t>
  </si>
  <si>
    <t>[vehicle group 2]</t>
  </si>
  <si>
    <t>[vehicle group 3]</t>
  </si>
  <si>
    <t>[vehicle group 4]</t>
  </si>
  <si>
    <t>[Idle Reduction: electrified parking space site 1, Vehicle Group 1]</t>
  </si>
  <si>
    <t>[Idle Reduction: electrified parking space site 1, Vehicle Group 2]</t>
  </si>
  <si>
    <t>[Idle Reduction: electrified parking space site 2, Vehicle Group]</t>
  </si>
  <si>
    <t>CURRENT VEHICLE INFORMATION</t>
  </si>
  <si>
    <t>Group Name:</t>
  </si>
  <si>
    <t>Rebate Percentage</t>
  </si>
  <si>
    <t>Fleet Owner:</t>
  </si>
  <si>
    <t>Publicly or Privately Owned?:</t>
  </si>
  <si>
    <t>Fed Request</t>
  </si>
  <si>
    <t>Cost Share</t>
  </si>
  <si>
    <t>Group Type:</t>
  </si>
  <si>
    <t>Place of Performance</t>
  </si>
  <si>
    <t>Voluntary Cost Share</t>
  </si>
  <si>
    <t xml:space="preserve"> - State(s):</t>
  </si>
  <si>
    <t xml:space="preserve"> - County:</t>
  </si>
  <si>
    <t xml:space="preserve"> - City:</t>
  </si>
  <si>
    <t>Enter the averaged percentage rebate you are seeking with this application</t>
  </si>
  <si>
    <t xml:space="preserve"> - Zip Code:</t>
  </si>
  <si>
    <t>Vehicle or Engine Group Sector:</t>
  </si>
  <si>
    <t>Target Fleet Type:</t>
  </si>
  <si>
    <t>Where Applicable</t>
  </si>
  <si>
    <t>On Highway Weight Class:</t>
  </si>
  <si>
    <t>Instructions</t>
  </si>
  <si>
    <t>On Highway Description:</t>
  </si>
  <si>
    <t>1. For vehicle replacements, enter detailed information about the units you are updating or replacing. You may group vehicles  if they have the same basic information. Multiple VINS can be listed for each group, separated by a comma. Annual Fuel, Hours, Miles, etc. should be averaged for each group. 
2. For each Electrified Parking Space, describe one vehicle user group per column. VINs not required.
3. Estimate scrapping costs/income in the Scrapping tab.
4.  Engine Family names available through CARB, listed by EMY, class and OEM.   https://ww3.arb.ca.gov/msprog/onroad/cert/cert.php#6</t>
  </si>
  <si>
    <t>Quantity:</t>
  </si>
  <si>
    <t>Vehicle Identification Number(s):</t>
  </si>
  <si>
    <t>Vehicle Make:</t>
  </si>
  <si>
    <t>Vehicle Model:</t>
  </si>
  <si>
    <t>Vehicle Model Year:</t>
  </si>
  <si>
    <t>Engine Serial Number(s) :</t>
  </si>
  <si>
    <t>Engine Make:</t>
  </si>
  <si>
    <t>Engine Model:</t>
  </si>
  <si>
    <t>Engine Model Year:</t>
  </si>
  <si>
    <t>Nonroad only</t>
  </si>
  <si>
    <t>Engine Tier:</t>
  </si>
  <si>
    <t>Engine Horsepower:</t>
  </si>
  <si>
    <t>Liters per cylinder</t>
  </si>
  <si>
    <t>Engine Cylinder Displacement:</t>
  </si>
  <si>
    <t>Number of Cylinders per engine</t>
  </si>
  <si>
    <t>Engine Number of Cylinders:</t>
  </si>
  <si>
    <t>If unregulated, then NA</t>
  </si>
  <si>
    <t>Engine Family Name:</t>
  </si>
  <si>
    <t>Engine Fuel Type:</t>
  </si>
  <si>
    <t>Gallons per year per engine</t>
  </si>
  <si>
    <t>Annual Amount of Fuel Used:</t>
  </si>
  <si>
    <t>Hours per year per engine; Includes idling hours; Nonroad and locomotive only</t>
  </si>
  <si>
    <t>Annual Usage Hours:</t>
  </si>
  <si>
    <t>Miles per vehicle; On-Highway only</t>
  </si>
  <si>
    <t>Annual Miles Traveled:</t>
  </si>
  <si>
    <t>Hours per engine; On-Highway only</t>
  </si>
  <si>
    <t>Annual Idling Hours:</t>
  </si>
  <si>
    <t>Hours per year per engine; Class 8 Long-Haul Combination only</t>
  </si>
  <si>
    <t>Annual Hoteling Hours:</t>
  </si>
  <si>
    <t>Years per engine; Total number of years of engine life remaining at time of upgrade action</t>
  </si>
  <si>
    <t>Remaining Life:</t>
  </si>
  <si>
    <t>NEW VEHICLE/UPGRADE INFORMATIOIN</t>
  </si>
  <si>
    <t>Year of Upgrade Action:</t>
  </si>
  <si>
    <t>Upgrade Type:</t>
  </si>
  <si>
    <t>Upgrade:</t>
  </si>
  <si>
    <t>Self-explanatory for engine or vehicle replacement. For electric charging, include equipment and supplies costs here</t>
  </si>
  <si>
    <t>Upgrade Cost Per Unit:</t>
  </si>
  <si>
    <t>Self-explanatory for engine or vehicle replacements. For electric charging, include installation costs here</t>
  </si>
  <si>
    <t>Upgrade Labor Cost Per Unit:</t>
  </si>
  <si>
    <t>New Engine Model Year:</t>
  </si>
  <si>
    <t>Nonroad and locomotive only</t>
  </si>
  <si>
    <t>New Engine Tier:</t>
  </si>
  <si>
    <t>New Engine Horsepower:</t>
  </si>
  <si>
    <t>Line-Haul Locomotive only</t>
  </si>
  <si>
    <t>New Engine Duty Cycle:</t>
  </si>
  <si>
    <t>Liters per cylinder per engine</t>
  </si>
  <si>
    <t>New Engine Cylinder Displacement:</t>
  </si>
  <si>
    <t>Per engine</t>
  </si>
  <si>
    <t>New Engine Number of Cylinders:</t>
  </si>
  <si>
    <t>New Engine Family Name:</t>
  </si>
  <si>
    <t>Hours per vehicle; On-Highway only</t>
  </si>
  <si>
    <t>Annual Idling Hours Reduced:</t>
  </si>
  <si>
    <t>Hours per vehicle; Class 8 Long-Haul Combination only</t>
  </si>
  <si>
    <t>Annual Hoteling Hours Reduced:</t>
  </si>
  <si>
    <t>Gallons reduced per year per engine; Fuel reductions result from a new, more efficient engine, not changes in use.</t>
  </si>
  <si>
    <t>Annual Diesel Gallons Reduced:</t>
  </si>
  <si>
    <t>Old Vehicle Scrapping Income</t>
  </si>
  <si>
    <t>Vendor</t>
  </si>
  <si>
    <t>Cost of sale ea transaction</t>
  </si>
  <si>
    <t># units</t>
  </si>
  <si>
    <t>Sale amount ea unit</t>
  </si>
  <si>
    <t>Program Income Totals</t>
  </si>
  <si>
    <t>test</t>
  </si>
  <si>
    <t>TOTAL</t>
  </si>
  <si>
    <t>DO NOT MODIFY THIS PAGE AT ALL!</t>
  </si>
  <si>
    <t>Region</t>
  </si>
  <si>
    <t>Model Year</t>
  </si>
  <si>
    <t>States</t>
  </si>
  <si>
    <t>Vehicle Type</t>
  </si>
  <si>
    <t>Sector</t>
  </si>
  <si>
    <t>Target Fleet</t>
  </si>
  <si>
    <t>Vehicle Class or Equipment Type</t>
  </si>
  <si>
    <t>On Highway Description</t>
  </si>
  <si>
    <t>Tiers</t>
  </si>
  <si>
    <t>Fuel</t>
  </si>
  <si>
    <t>AK</t>
  </si>
  <si>
    <t>On Highway</t>
  </si>
  <si>
    <t>Agriculture</t>
  </si>
  <si>
    <t>Aerial Lift</t>
  </si>
  <si>
    <t>Class 8</t>
  </si>
  <si>
    <t>Delivery</t>
  </si>
  <si>
    <t>unregulated</t>
  </si>
  <si>
    <t>ULSD</t>
  </si>
  <si>
    <t>Upgrade Type</t>
  </si>
  <si>
    <t>Technology</t>
  </si>
  <si>
    <t>Marine Application</t>
  </si>
  <si>
    <t xml:space="preserve">Engine Type </t>
  </si>
  <si>
    <t>Displacement per cylinder</t>
  </si>
  <si>
    <t>Locomotive Duty Cycle</t>
  </si>
  <si>
    <t>Remaining Life</t>
  </si>
  <si>
    <t>Engines per vessel</t>
  </si>
  <si>
    <t>AL</t>
  </si>
  <si>
    <t>NonRoad</t>
  </si>
  <si>
    <t>Airport</t>
  </si>
  <si>
    <t>Airport Support Equipment</t>
  </si>
  <si>
    <t>Class 6-7</t>
  </si>
  <si>
    <t>Drayage</t>
  </si>
  <si>
    <t xml:space="preserve">Tier 0 </t>
  </si>
  <si>
    <t>Biodiesel 20</t>
  </si>
  <si>
    <t>Engine Replacement</t>
  </si>
  <si>
    <t>Biodiesel (B20)</t>
  </si>
  <si>
    <t>Container Ship</t>
  </si>
  <si>
    <t>auxilliary</t>
  </si>
  <si>
    <t>size &lt; 0.9</t>
  </si>
  <si>
    <t>Line Haul</t>
  </si>
  <si>
    <t>AR</t>
  </si>
  <si>
    <t>Locomotive</t>
  </si>
  <si>
    <t>Cement &amp; Mortar Mixers</t>
  </si>
  <si>
    <t>Class 4-5</t>
  </si>
  <si>
    <t>Emergency</t>
  </si>
  <si>
    <t>Tier 1</t>
  </si>
  <si>
    <t>Biodiesel 5</t>
  </si>
  <si>
    <t>Engine Upgrade Kits</t>
  </si>
  <si>
    <t>Biodiesel (B5)</t>
  </si>
  <si>
    <t>Crew/Work boat</t>
  </si>
  <si>
    <t>propulsion</t>
  </si>
  <si>
    <t>0.9 &lt;= size &lt; 1.2</t>
  </si>
  <si>
    <t>Switch</t>
  </si>
  <si>
    <t>AS</t>
  </si>
  <si>
    <t>Freight</t>
  </si>
  <si>
    <t>Container Handling Equipment</t>
  </si>
  <si>
    <t>Class 3</t>
  </si>
  <si>
    <t>Utility</t>
  </si>
  <si>
    <t>Tier 2</t>
  </si>
  <si>
    <t>CNG (ft3)</t>
  </si>
  <si>
    <t>Fuel Options</t>
  </si>
  <si>
    <t>Electrified Parking Space</t>
  </si>
  <si>
    <t>Cruise Vessel</t>
  </si>
  <si>
    <t>1.2 &lt;= size &lt;2.5</t>
  </si>
  <si>
    <t>AZ</t>
  </si>
  <si>
    <t>Industrial</t>
  </si>
  <si>
    <t>Dumper/Tender</t>
  </si>
  <si>
    <t>Shuttle Bus</t>
  </si>
  <si>
    <t>Tier 3</t>
  </si>
  <si>
    <t>CNG (lbs)</t>
  </si>
  <si>
    <t>Idling Control Strategies</t>
  </si>
  <si>
    <t>Engine Replacement - All Electric</t>
  </si>
  <si>
    <t>Excursion Vessel</t>
  </si>
  <si>
    <t>2.5&lt;= size &lt;3.5</t>
  </si>
  <si>
    <t>CA</t>
  </si>
  <si>
    <t>Mining</t>
  </si>
  <si>
    <t>Forklift</t>
  </si>
  <si>
    <t>Tier 4</t>
  </si>
  <si>
    <t>LNG</t>
  </si>
  <si>
    <t>Vehicle Replacement</t>
  </si>
  <si>
    <t>Engine Replacement - CNG</t>
  </si>
  <si>
    <t>Ferry Vessel</t>
  </si>
  <si>
    <t>3.5&lt;= size &lt;5.0</t>
  </si>
  <si>
    <t>CO</t>
  </si>
  <si>
    <t>Municipal</t>
  </si>
  <si>
    <t>Line Haul as Switch Loco</t>
  </si>
  <si>
    <t>LPG</t>
  </si>
  <si>
    <t>Engine Replacement - Diesel</t>
  </si>
  <si>
    <t>Fishing Vessel</t>
  </si>
  <si>
    <t>5.0&lt;= size &lt;15.0</t>
  </si>
  <si>
    <t>CT</t>
  </si>
  <si>
    <t>Port</t>
  </si>
  <si>
    <t>Line Haul Loco</t>
  </si>
  <si>
    <t>Engine Replacement - Fuel Cell</t>
  </si>
  <si>
    <t>Other Harbor Craft</t>
  </si>
  <si>
    <t>15.0&lt;= size &lt;20.0</t>
  </si>
  <si>
    <t>DE</t>
  </si>
  <si>
    <t>School Bus</t>
  </si>
  <si>
    <t>Long Haul - Combo</t>
  </si>
  <si>
    <t>Engine Replacement - Gasoline</t>
  </si>
  <si>
    <t>Other OGV</t>
  </si>
  <si>
    <t>20.0&lt;= size &lt;25.0</t>
  </si>
  <si>
    <t>DC</t>
  </si>
  <si>
    <t>Transit</t>
  </si>
  <si>
    <t>Long Haul - Single</t>
  </si>
  <si>
    <t>Ownership</t>
  </si>
  <si>
    <t>Engine Replacement - Gen Set</t>
  </si>
  <si>
    <t>Tugboat</t>
  </si>
  <si>
    <t>25.0&lt;= size &lt;30.0</t>
  </si>
  <si>
    <t>FL</t>
  </si>
  <si>
    <t>Off-Highway Tractor</t>
  </si>
  <si>
    <t>Public</t>
  </si>
  <si>
    <t>Marine Upgrade Type</t>
  </si>
  <si>
    <t>Engine Replacement - Hybrid Electric</t>
  </si>
  <si>
    <t>GA</t>
  </si>
  <si>
    <t>Off-highway Truck</t>
  </si>
  <si>
    <t>Private</t>
  </si>
  <si>
    <t>Emission Control Devices</t>
  </si>
  <si>
    <t>Engine Replacement - Hydraulic Hybrid</t>
  </si>
  <si>
    <t>GU</t>
  </si>
  <si>
    <t>Other Agricultural Equipment</t>
  </si>
  <si>
    <t>Engine Replacement - LNG</t>
  </si>
  <si>
    <t>HI</t>
  </si>
  <si>
    <t>Other Construction Equipment</t>
  </si>
  <si>
    <t>Engine Replacement - LPG/Propane</t>
  </si>
  <si>
    <t>ID</t>
  </si>
  <si>
    <t>Other Material Handling Equipment</t>
  </si>
  <si>
    <t>Engine Replacement - Other</t>
  </si>
  <si>
    <t>IL</t>
  </si>
  <si>
    <t>Passenger Loco</t>
  </si>
  <si>
    <t>Vessel Replacement</t>
  </si>
  <si>
    <t>Engine Replacement - Plug-in Hybrid Electric</t>
  </si>
  <si>
    <t>IN</t>
  </si>
  <si>
    <t>Railcar Mover</t>
  </si>
  <si>
    <t>Hybrid Eco Crane</t>
  </si>
  <si>
    <t>IA</t>
  </si>
  <si>
    <t>Target - Marine</t>
  </si>
  <si>
    <t>Refuse Hauler</t>
  </si>
  <si>
    <t xml:space="preserve">Marine Upgrade   </t>
  </si>
  <si>
    <t>Locomotive Replacement - All Electric</t>
  </si>
  <si>
    <t>KS</t>
  </si>
  <si>
    <t>Rough Terrain Forklifts</t>
  </si>
  <si>
    <t>Diesel Particulate Filter</t>
  </si>
  <si>
    <t>Locomotive Replacement - LNG</t>
  </si>
  <si>
    <t>KY</t>
  </si>
  <si>
    <t>Locomotive Replacement - Other</t>
  </si>
  <si>
    <t>LA</t>
  </si>
  <si>
    <t>Short Haul - Combo</t>
  </si>
  <si>
    <t>Other Fuel Option</t>
  </si>
  <si>
    <t>MA</t>
  </si>
  <si>
    <t>Short Haul - Single</t>
  </si>
  <si>
    <t>Other Idling Control Strategy</t>
  </si>
  <si>
    <t>ME</t>
  </si>
  <si>
    <t>Sweepers/Scrubbers</t>
  </si>
  <si>
    <t>Shore Power</t>
  </si>
  <si>
    <t>MD</t>
  </si>
  <si>
    <t>Switch Loco</t>
  </si>
  <si>
    <t>Vehicle Replacement - All Electric</t>
  </si>
  <si>
    <t>MI</t>
  </si>
  <si>
    <t>Terminal Tractors</t>
  </si>
  <si>
    <t>Vehicle Replacement - CNG</t>
  </si>
  <si>
    <t>MS</t>
  </si>
  <si>
    <t xml:space="preserve">Transit Bus </t>
  </si>
  <si>
    <t xml:space="preserve">Engine Upgrade Kit </t>
  </si>
  <si>
    <t>Vehicle Replacement - Diesel</t>
  </si>
  <si>
    <t>MO</t>
  </si>
  <si>
    <t>Transport Refrigeration Unit</t>
  </si>
  <si>
    <t>FOSS Hybrid Tug</t>
  </si>
  <si>
    <t>Vehicle Replacement - Fuel Cell</t>
  </si>
  <si>
    <t>MP</t>
  </si>
  <si>
    <t>Other Emission Control Device</t>
  </si>
  <si>
    <t>Vehicle Replacement - Gasoline</t>
  </si>
  <si>
    <t>MT</t>
  </si>
  <si>
    <t>Vehicle Replacement - Hybrid Electrid</t>
  </si>
  <si>
    <t>NE</t>
  </si>
  <si>
    <t>Vessel Replacement - Diesel</t>
  </si>
  <si>
    <t>Vehicle Replacement - Hydraulic Hybrid</t>
  </si>
  <si>
    <t>NV</t>
  </si>
  <si>
    <t>Vessel Replacement - Fuel Cell</t>
  </si>
  <si>
    <t>Vehicle Replacement - LNG</t>
  </si>
  <si>
    <t>NH</t>
  </si>
  <si>
    <t>Vessel Replacement - Hydraulic Hybrid</t>
  </si>
  <si>
    <t>Vehicle Replacement - LPG/Propane</t>
  </si>
  <si>
    <t>NJ</t>
  </si>
  <si>
    <t>Vessel Replacement - All Electric</t>
  </si>
  <si>
    <t>Vehicle Replacement - Other</t>
  </si>
  <si>
    <t>NM</t>
  </si>
  <si>
    <t>Vessel Replacement - Hybrid Electric</t>
  </si>
  <si>
    <t>Vehicle Replacement - Plug-in Hybrid Electric</t>
  </si>
  <si>
    <t>NY</t>
  </si>
  <si>
    <t>Vessel Replacement - LNG</t>
  </si>
  <si>
    <t>NC</t>
  </si>
  <si>
    <t>ND</t>
  </si>
  <si>
    <t>OH</t>
  </si>
  <si>
    <t>OK</t>
  </si>
  <si>
    <t>OR</t>
  </si>
  <si>
    <t>PA</t>
  </si>
  <si>
    <t>PR</t>
  </si>
  <si>
    <t>RI</t>
  </si>
  <si>
    <t>SC</t>
  </si>
  <si>
    <t>SD</t>
  </si>
  <si>
    <t>TN</t>
  </si>
  <si>
    <t>TX</t>
  </si>
  <si>
    <t>UT</t>
  </si>
  <si>
    <t>VA</t>
  </si>
  <si>
    <t>VI</t>
  </si>
  <si>
    <t>VT</t>
  </si>
  <si>
    <t>WA</t>
  </si>
  <si>
    <t>WV</t>
  </si>
  <si>
    <t>WI</t>
  </si>
  <si>
    <t>WY</t>
  </si>
  <si>
    <t>DO NOT MODIFIY THIS PAGE AT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</si>
</sst>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8">
    <font>
      <sz val="11"/>
      <color theme="1"/>
      <name val="Calibri"/>
      <family val="2"/>
      <scheme val="minor"/>
    </font>
    <font>
      <sz val="12"/>
      <color theme="1"/>
      <name val="Times New Roman"/>
      <family val="1"/>
    </font>
    <font>
      <b/>
      <sz val="14"/>
      <color theme="1"/>
      <name val="Times New Roman"/>
      <family val="1"/>
    </font>
    <font>
      <b/>
      <sz val="12"/>
      <color theme="1"/>
      <name val="Times New Roman"/>
      <family val="1"/>
    </font>
    <font>
      <sz val="11"/>
      <color theme="1"/>
      <name val="Times New Roman"/>
      <family val="1"/>
    </font>
    <font>
      <b/>
      <sz val="11"/>
      <color theme="1"/>
      <name val="Times New Roman"/>
      <family val="1"/>
    </font>
    <font>
      <sz val="9"/>
      <name val="Arial"/>
      <family val="2"/>
    </font>
    <font>
      <sz val="10"/>
      <name val="Arial"/>
      <family val="2"/>
    </font>
    <font>
      <sz val="10"/>
      <color theme="1"/>
      <name val="Calibri"/>
      <family val="2"/>
      <scheme val="minor"/>
    </font>
    <font>
      <b/>
      <sz val="9"/>
      <name val="Arial"/>
      <family val="2"/>
    </font>
    <font>
      <b/>
      <sz val="12"/>
      <color rgb="FF222B35"/>
      <name val="Times New Roman"/>
      <family val="1"/>
    </font>
    <font>
      <b/>
      <sz val="11"/>
      <color theme="1"/>
      <name val="Calibri"/>
      <family val="2"/>
      <scheme val="minor"/>
    </font>
    <font>
      <sz val="10"/>
      <name val="Arial"/>
    </font>
    <font>
      <sz val="12"/>
      <color indexed="10"/>
      <name val="Arial"/>
      <family val="2"/>
    </font>
    <font>
      <b/>
      <sz val="12"/>
      <color indexed="10"/>
      <name val="Arial"/>
      <family val="2"/>
    </font>
    <font>
      <sz val="12"/>
      <name val="Arial"/>
      <family val="2"/>
    </font>
    <font>
      <b/>
      <sz val="10"/>
      <name val="Arial"/>
      <family val="2"/>
    </font>
    <font>
      <sz val="11"/>
      <color theme="1"/>
      <name val="Calibri"/>
      <family val="2"/>
    </font>
  </fonts>
  <fills count="17">
    <fill>
      <patternFill patternType="none"/>
    </fill>
    <fill>
      <patternFill patternType="gray125"/>
    </fill>
    <fill>
      <patternFill patternType="solid">
        <fgColor theme="9" tint="0.39994506668294322"/>
        <bgColor indexed="64"/>
      </patternFill>
    </fill>
    <fill>
      <patternFill patternType="solid">
        <fgColor theme="8" tint="0.3999450666829432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D7D31"/>
        <bgColor indexed="64"/>
      </patternFill>
    </fill>
    <fill>
      <patternFill patternType="solid">
        <fgColor rgb="FFFFD966"/>
        <bgColor indexed="64"/>
      </patternFill>
    </fill>
    <fill>
      <patternFill patternType="solid">
        <fgColor rgb="FFA9D08E"/>
        <bgColor indexed="64"/>
      </patternFill>
    </fill>
    <fill>
      <patternFill patternType="solid">
        <fgColor rgb="FF00B050"/>
        <bgColor indexed="64"/>
      </patternFill>
    </fill>
    <fill>
      <patternFill patternType="solid">
        <fgColor rgb="FFFFF2CC"/>
        <bgColor indexed="64"/>
      </patternFill>
    </fill>
    <fill>
      <patternFill patternType="solid">
        <fgColor rgb="FFE7E6E6"/>
        <bgColor indexed="64"/>
      </patternFill>
    </fill>
    <fill>
      <patternFill patternType="solid">
        <fgColor indexed="13"/>
        <bgColor indexed="64"/>
      </patternFill>
    </fill>
    <fill>
      <patternFill patternType="solid">
        <fgColor theme="8" tint="0.39997558519241921"/>
        <bgColor indexed="64"/>
      </patternFill>
    </fill>
    <fill>
      <patternFill patternType="solid">
        <fgColor theme="7" tint="0.39997558519241921"/>
        <bgColor indexed="64"/>
      </patternFill>
    </fill>
  </fills>
  <borders count="64">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bottom style="thin">
        <color auto="1"/>
      </bottom>
      <diagonal/>
    </border>
    <border>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right style="medium">
        <color rgb="FF000000"/>
      </right>
      <top style="thin">
        <color auto="1"/>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rgb="FF000000"/>
      </right>
      <top/>
      <bottom style="thin">
        <color auto="1"/>
      </bottom>
      <diagonal/>
    </border>
    <border>
      <left style="medium">
        <color rgb="FF000000"/>
      </left>
      <right style="thin">
        <color auto="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medium">
        <color rgb="FF000000"/>
      </right>
      <top style="thin">
        <color indexed="64"/>
      </top>
      <bottom style="double">
        <color indexed="64"/>
      </bottom>
      <diagonal/>
    </border>
    <border>
      <left style="thick">
        <color auto="1"/>
      </left>
      <right style="thin">
        <color auto="1"/>
      </right>
      <top style="thin">
        <color indexed="64"/>
      </top>
      <bottom style="double">
        <color indexed="64"/>
      </bottom>
      <diagonal/>
    </border>
    <border>
      <left style="thin">
        <color auto="1"/>
      </left>
      <right style="thick">
        <color auto="1"/>
      </right>
      <top style="thin">
        <color indexed="64"/>
      </top>
      <bottom style="double">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12" fillId="0" borderId="0"/>
  </cellStyleXfs>
  <cellXfs count="121">
    <xf numFmtId="0" fontId="0" fillId="0" borderId="0" xfId="0"/>
    <xf numFmtId="0" fontId="1" fillId="0" borderId="0" xfId="0" applyFont="1"/>
    <xf numFmtId="0" fontId="2" fillId="0" borderId="0" xfId="0" applyFont="1"/>
    <xf numFmtId="0" fontId="4" fillId="2" borderId="0" xfId="0" applyFont="1" applyFill="1"/>
    <xf numFmtId="0" fontId="4" fillId="0" borderId="0" xfId="0" applyFont="1"/>
    <xf numFmtId="0" fontId="5" fillId="3" borderId="1" xfId="0" applyFont="1" applyFill="1" applyBorder="1" applyAlignment="1">
      <alignment horizontal="right"/>
    </xf>
    <xf numFmtId="0" fontId="4" fillId="3" borderId="2" xfId="0" applyFont="1" applyFill="1" applyBorder="1"/>
    <xf numFmtId="0" fontId="4" fillId="3" borderId="3" xfId="0" applyFont="1" applyFill="1" applyBorder="1"/>
    <xf numFmtId="0" fontId="6" fillId="0" borderId="9" xfId="0" applyFont="1" applyBorder="1" applyAlignment="1">
      <alignment horizontal="center" vertical="top" wrapText="1"/>
    </xf>
    <xf numFmtId="0" fontId="6" fillId="0" borderId="0" xfId="0" applyFont="1" applyAlignment="1">
      <alignment horizontal="center" vertical="top" wrapText="1"/>
    </xf>
    <xf numFmtId="0" fontId="6" fillId="0" borderId="12" xfId="0" applyFont="1" applyBorder="1" applyAlignment="1">
      <alignment horizontal="center" vertical="top" wrapText="1"/>
    </xf>
    <xf numFmtId="0" fontId="6" fillId="0" borderId="4" xfId="0" applyFont="1" applyBorder="1" applyAlignment="1">
      <alignment horizontal="center" vertical="top" wrapText="1"/>
    </xf>
    <xf numFmtId="0" fontId="6" fillId="0" borderId="0" xfId="0" applyFont="1" applyAlignment="1">
      <alignment vertical="top" wrapText="1"/>
    </xf>
    <xf numFmtId="0" fontId="7" fillId="0" borderId="0" xfId="0" applyFont="1" applyAlignment="1">
      <alignment vertical="top" wrapText="1"/>
    </xf>
    <xf numFmtId="0" fontId="8" fillId="0" borderId="0" xfId="0" applyFont="1"/>
    <xf numFmtId="0" fontId="5" fillId="3" borderId="16" xfId="0" applyFont="1" applyFill="1" applyBorder="1" applyAlignment="1">
      <alignment horizontal="right"/>
    </xf>
    <xf numFmtId="0" fontId="4" fillId="3" borderId="12" xfId="0" applyFont="1" applyFill="1" applyBorder="1"/>
    <xf numFmtId="0" fontId="4" fillId="4" borderId="12" xfId="0" applyFont="1" applyFill="1" applyBorder="1"/>
    <xf numFmtId="0" fontId="4" fillId="4" borderId="19" xfId="0" applyFont="1" applyFill="1" applyBorder="1"/>
    <xf numFmtId="0" fontId="5" fillId="8" borderId="21" xfId="0" applyFont="1" applyFill="1" applyBorder="1" applyAlignment="1">
      <alignment horizontal="right"/>
    </xf>
    <xf numFmtId="164" fontId="4" fillId="3" borderId="17" xfId="0" applyNumberFormat="1" applyFont="1" applyFill="1" applyBorder="1"/>
    <xf numFmtId="0" fontId="0" fillId="9" borderId="27" xfId="0" applyFill="1" applyBorder="1" applyAlignment="1">
      <alignment wrapText="1"/>
    </xf>
    <xf numFmtId="0" fontId="0" fillId="9" borderId="28" xfId="0" applyFill="1" applyBorder="1" applyAlignment="1">
      <alignment wrapText="1"/>
    </xf>
    <xf numFmtId="164" fontId="0" fillId="0" borderId="29" xfId="0" applyNumberFormat="1" applyBorder="1"/>
    <xf numFmtId="164" fontId="0" fillId="0" borderId="30" xfId="0" applyNumberFormat="1" applyBorder="1"/>
    <xf numFmtId="2" fontId="0" fillId="0" borderId="0" xfId="0" applyNumberFormat="1"/>
    <xf numFmtId="164" fontId="0" fillId="0" borderId="0" xfId="0" applyNumberFormat="1"/>
    <xf numFmtId="0" fontId="3" fillId="12" borderId="0" xfId="0" applyFont="1" applyFill="1"/>
    <xf numFmtId="0" fontId="5" fillId="2" borderId="0" xfId="0" applyFont="1" applyFill="1"/>
    <xf numFmtId="0" fontId="13" fillId="14" borderId="4" xfId="1" applyFont="1" applyFill="1" applyBorder="1"/>
    <xf numFmtId="0" fontId="14" fillId="14" borderId="4" xfId="1" applyFont="1" applyFill="1" applyBorder="1"/>
    <xf numFmtId="0" fontId="15" fillId="0" borderId="4" xfId="1" applyFont="1" applyBorder="1"/>
    <xf numFmtId="0" fontId="12" fillId="0" borderId="4" xfId="1" applyBorder="1"/>
    <xf numFmtId="0" fontId="16" fillId="0" borderId="4" xfId="1" applyFont="1" applyBorder="1"/>
    <xf numFmtId="0" fontId="16" fillId="0" borderId="4" xfId="1" applyFont="1" applyBorder="1" applyAlignment="1">
      <alignment wrapText="1"/>
    </xf>
    <xf numFmtId="0" fontId="12" fillId="0" borderId="4" xfId="1" applyBorder="1" applyAlignment="1">
      <alignment wrapText="1"/>
    </xf>
    <xf numFmtId="0" fontId="12" fillId="0" borderId="44" xfId="1" applyBorder="1"/>
    <xf numFmtId="0" fontId="7" fillId="0" borderId="4" xfId="1" applyFont="1" applyBorder="1"/>
    <xf numFmtId="0" fontId="7" fillId="0" borderId="4" xfId="1" applyFont="1" applyBorder="1" applyAlignment="1">
      <alignment wrapText="1"/>
    </xf>
    <xf numFmtId="0" fontId="9" fillId="0" borderId="4" xfId="1" applyFont="1" applyBorder="1" applyAlignment="1">
      <alignment wrapText="1"/>
    </xf>
    <xf numFmtId="0" fontId="9" fillId="0" borderId="4" xfId="1" applyFont="1" applyBorder="1" applyAlignment="1">
      <alignment horizontal="center" wrapText="1"/>
    </xf>
    <xf numFmtId="0" fontId="16" fillId="0" borderId="45" xfId="1" applyFont="1" applyBorder="1" applyAlignment="1">
      <alignment wrapText="1"/>
    </xf>
    <xf numFmtId="0" fontId="17" fillId="0" borderId="4" xfId="1" applyFont="1" applyBorder="1"/>
    <xf numFmtId="0" fontId="6" fillId="0" borderId="4" xfId="1" applyFont="1" applyBorder="1" applyAlignment="1">
      <alignment wrapText="1"/>
    </xf>
    <xf numFmtId="0" fontId="7" fillId="0" borderId="45" xfId="1" applyFont="1" applyBorder="1" applyAlignment="1">
      <alignment wrapText="1"/>
    </xf>
    <xf numFmtId="0" fontId="12" fillId="0" borderId="45" xfId="1" applyBorder="1" applyAlignment="1">
      <alignment wrapText="1"/>
    </xf>
    <xf numFmtId="0" fontId="12" fillId="0" borderId="45" xfId="1" applyBorder="1"/>
    <xf numFmtId="0" fontId="17" fillId="0" borderId="4" xfId="1" applyFont="1" applyBorder="1" applyAlignment="1">
      <alignment wrapText="1"/>
    </xf>
    <xf numFmtId="0" fontId="14" fillId="14" borderId="4" xfId="1" applyFont="1" applyFill="1" applyBorder="1" applyAlignment="1">
      <alignment horizontal="center"/>
    </xf>
    <xf numFmtId="46" fontId="6" fillId="0" borderId="4" xfId="0" applyNumberFormat="1" applyFont="1" applyBorder="1" applyAlignment="1">
      <alignment horizontal="center" vertical="top" wrapText="1"/>
    </xf>
    <xf numFmtId="8" fontId="6" fillId="0" borderId="4" xfId="0" applyNumberFormat="1" applyFont="1" applyBorder="1" applyAlignment="1">
      <alignment horizontal="center" vertical="top" wrapText="1"/>
    </xf>
    <xf numFmtId="0" fontId="6" fillId="0" borderId="46" xfId="0" applyFont="1" applyBorder="1" applyAlignment="1">
      <alignment horizontal="center" vertical="top" wrapText="1"/>
    </xf>
    <xf numFmtId="0" fontId="6" fillId="0" borderId="50" xfId="0" applyFont="1" applyBorder="1" applyAlignment="1">
      <alignment horizontal="right" vertical="top" wrapText="1"/>
    </xf>
    <xf numFmtId="0" fontId="15" fillId="6" borderId="11" xfId="0" applyFont="1" applyFill="1" applyBorder="1" applyAlignment="1">
      <alignment vertical="top" wrapText="1"/>
    </xf>
    <xf numFmtId="0" fontId="6" fillId="0" borderId="5" xfId="0" applyFont="1" applyBorder="1" applyAlignment="1">
      <alignment horizontal="right" vertical="top" wrapText="1"/>
    </xf>
    <xf numFmtId="0" fontId="15" fillId="6" borderId="14" xfId="0" applyFont="1" applyFill="1" applyBorder="1" applyAlignment="1">
      <alignment vertical="top" wrapText="1"/>
    </xf>
    <xf numFmtId="0" fontId="15" fillId="6" borderId="14" xfId="0" applyFont="1" applyFill="1" applyBorder="1" applyAlignment="1">
      <alignment horizontal="left" vertical="top" wrapText="1"/>
    </xf>
    <xf numFmtId="0" fontId="4" fillId="15" borderId="6" xfId="0" applyFont="1" applyFill="1" applyBorder="1"/>
    <xf numFmtId="0" fontId="4" fillId="15" borderId="7" xfId="0" applyFont="1" applyFill="1" applyBorder="1"/>
    <xf numFmtId="164" fontId="4" fillId="15" borderId="8" xfId="0" applyNumberFormat="1" applyFont="1" applyFill="1" applyBorder="1"/>
    <xf numFmtId="0" fontId="4" fillId="4" borderId="23" xfId="0" applyFont="1" applyFill="1" applyBorder="1"/>
    <xf numFmtId="0" fontId="4" fillId="4" borderId="24" xfId="0" applyFont="1" applyFill="1" applyBorder="1"/>
    <xf numFmtId="0" fontId="5" fillId="15" borderId="16" xfId="0" applyFont="1" applyFill="1" applyBorder="1" applyAlignment="1">
      <alignment horizontal="left"/>
    </xf>
    <xf numFmtId="0" fontId="5" fillId="4" borderId="21" xfId="0" applyFont="1" applyFill="1" applyBorder="1" applyAlignment="1">
      <alignment horizontal="left"/>
    </xf>
    <xf numFmtId="0" fontId="5" fillId="8" borderId="52" xfId="0" applyFont="1" applyFill="1" applyBorder="1" applyAlignment="1">
      <alignment horizontal="right"/>
    </xf>
    <xf numFmtId="0" fontId="4" fillId="4" borderId="53" xfId="0" applyFont="1" applyFill="1" applyBorder="1"/>
    <xf numFmtId="0" fontId="4" fillId="15" borderId="12" xfId="0" applyFont="1" applyFill="1" applyBorder="1"/>
    <xf numFmtId="164" fontId="4" fillId="15" borderId="17" xfId="0" applyNumberFormat="1" applyFont="1" applyFill="1" applyBorder="1"/>
    <xf numFmtId="0" fontId="5" fillId="3" borderId="56" xfId="0" applyFont="1" applyFill="1" applyBorder="1" applyAlignment="1">
      <alignment horizontal="right"/>
    </xf>
    <xf numFmtId="0" fontId="4" fillId="3" borderId="53" xfId="0" applyFont="1" applyFill="1" applyBorder="1"/>
    <xf numFmtId="164" fontId="4" fillId="3" borderId="57" xfId="0" applyNumberFormat="1" applyFont="1" applyFill="1" applyBorder="1"/>
    <xf numFmtId="0" fontId="11" fillId="16" borderId="49" xfId="0" applyFont="1" applyFill="1" applyBorder="1" applyAlignment="1">
      <alignment horizontal="center" vertical="center"/>
    </xf>
    <xf numFmtId="0" fontId="0" fillId="0" borderId="0" xfId="0" applyAlignment="1">
      <alignment wrapText="1"/>
    </xf>
    <xf numFmtId="0" fontId="5" fillId="2" borderId="58" xfId="0" applyFont="1" applyFill="1" applyBorder="1"/>
    <xf numFmtId="164" fontId="5" fillId="10" borderId="59" xfId="0" applyNumberFormat="1" applyFont="1" applyFill="1" applyBorder="1" applyAlignment="1">
      <alignment horizontal="right" indent="1"/>
    </xf>
    <xf numFmtId="0" fontId="5" fillId="2" borderId="60" xfId="0" applyFont="1" applyFill="1" applyBorder="1"/>
    <xf numFmtId="164" fontId="5" fillId="10" borderId="61" xfId="0" applyNumberFormat="1" applyFont="1" applyFill="1" applyBorder="1" applyAlignment="1">
      <alignment horizontal="right" indent="1"/>
    </xf>
    <xf numFmtId="0" fontId="4" fillId="2" borderId="60" xfId="0" applyFont="1" applyFill="1" applyBorder="1"/>
    <xf numFmtId="164" fontId="4" fillId="2" borderId="61" xfId="0" applyNumberFormat="1" applyFont="1" applyFill="1" applyBorder="1"/>
    <xf numFmtId="0" fontId="4" fillId="2" borderId="62" xfId="0" applyFont="1" applyFill="1" applyBorder="1"/>
    <xf numFmtId="164" fontId="4" fillId="2" borderId="63" xfId="0" applyNumberFormat="1" applyFont="1" applyFill="1" applyBorder="1"/>
    <xf numFmtId="0" fontId="5" fillId="4" borderId="18" xfId="0" applyFont="1" applyFill="1" applyBorder="1"/>
    <xf numFmtId="164" fontId="4" fillId="0" borderId="0" xfId="0" applyNumberFormat="1" applyFont="1" applyAlignment="1">
      <alignment horizontal="left" indent="1"/>
    </xf>
    <xf numFmtId="0" fontId="4" fillId="0" borderId="0" xfId="0" applyFont="1" applyAlignment="1">
      <alignment horizontal="left" indent="1"/>
    </xf>
    <xf numFmtId="10" fontId="0" fillId="0" borderId="29" xfId="0" applyNumberFormat="1" applyBorder="1"/>
    <xf numFmtId="10" fontId="0" fillId="0" borderId="0" xfId="0" applyNumberFormat="1"/>
    <xf numFmtId="0" fontId="1" fillId="12" borderId="31" xfId="0" applyFont="1" applyFill="1" applyBorder="1" applyAlignment="1">
      <alignment horizontal="center"/>
    </xf>
    <xf numFmtId="0" fontId="1" fillId="12" borderId="32" xfId="0" applyFont="1" applyFill="1" applyBorder="1" applyAlignment="1">
      <alignment horizontal="center"/>
    </xf>
    <xf numFmtId="0" fontId="1" fillId="12" borderId="33" xfId="0" applyFont="1" applyFill="1" applyBorder="1" applyAlignment="1">
      <alignment horizontal="center"/>
    </xf>
    <xf numFmtId="164" fontId="4" fillId="0" borderId="0" xfId="0" applyNumberFormat="1" applyFont="1" applyAlignment="1">
      <alignment horizontal="left" indent="1"/>
    </xf>
    <xf numFmtId="0" fontId="4" fillId="0" borderId="0" xfId="0" applyFont="1" applyAlignment="1">
      <alignment horizontal="left" indent="1"/>
    </xf>
    <xf numFmtId="0" fontId="10" fillId="9" borderId="34" xfId="0" applyFont="1" applyFill="1" applyBorder="1" applyAlignment="1">
      <alignment horizontal="center" vertical="center" wrapText="1"/>
    </xf>
    <xf numFmtId="0" fontId="10" fillId="9" borderId="35" xfId="0" applyFont="1" applyFill="1" applyBorder="1" applyAlignment="1">
      <alignment horizontal="center" vertical="center" wrapText="1"/>
    </xf>
    <xf numFmtId="0" fontId="10" fillId="9" borderId="36"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38"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40" xfId="0" applyFont="1" applyFill="1" applyBorder="1" applyAlignment="1">
      <alignment horizontal="center" vertical="center" wrapText="1"/>
    </xf>
    <xf numFmtId="0" fontId="10" fillId="9" borderId="41" xfId="0" applyFont="1" applyFill="1" applyBorder="1" applyAlignment="1">
      <alignment horizontal="center" vertical="center" wrapText="1"/>
    </xf>
    <xf numFmtId="0" fontId="6" fillId="0" borderId="47" xfId="0" applyFont="1" applyBorder="1" applyAlignment="1">
      <alignment horizontal="left" vertical="top" wrapText="1"/>
    </xf>
    <xf numFmtId="0" fontId="6" fillId="0" borderId="48" xfId="0" applyFont="1" applyBorder="1" applyAlignment="1">
      <alignment horizontal="left" vertical="top" wrapText="1"/>
    </xf>
    <xf numFmtId="0" fontId="6" fillId="5" borderId="10" xfId="0" applyFont="1" applyFill="1" applyBorder="1" applyAlignment="1">
      <alignment horizontal="center" vertical="center" textRotation="90" wrapText="1"/>
    </xf>
    <xf numFmtId="0" fontId="6" fillId="5" borderId="13" xfId="0" applyFont="1" applyFill="1" applyBorder="1" applyAlignment="1">
      <alignment horizontal="center" vertical="center" textRotation="90" wrapText="1"/>
    </xf>
    <xf numFmtId="0" fontId="6" fillId="7" borderId="10" xfId="0" applyFont="1" applyFill="1" applyBorder="1" applyAlignment="1">
      <alignment horizontal="center" vertical="center" textRotation="90" wrapText="1"/>
    </xf>
    <xf numFmtId="0" fontId="6" fillId="7" borderId="13"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11" fillId="11" borderId="42"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0" fillId="13" borderId="0" xfId="0" applyFill="1" applyAlignment="1">
      <alignment horizontal="left" vertical="top" wrapText="1"/>
    </xf>
    <xf numFmtId="0" fontId="4" fillId="0" borderId="0" xfId="0" applyFont="1" applyAlignment="1"/>
    <xf numFmtId="0" fontId="4" fillId="4" borderId="19" xfId="0" applyFont="1" applyFill="1" applyBorder="1" applyAlignment="1"/>
    <xf numFmtId="0" fontId="4" fillId="4" borderId="20" xfId="0" applyFont="1" applyFill="1" applyBorder="1" applyAlignment="1"/>
    <xf numFmtId="164" fontId="4" fillId="4" borderId="5" xfId="0" applyNumberFormat="1" applyFont="1" applyFill="1" applyBorder="1" applyAlignment="1"/>
    <xf numFmtId="164" fontId="4" fillId="4" borderId="22" xfId="0" applyNumberFormat="1" applyFont="1" applyFill="1" applyBorder="1" applyAlignment="1"/>
    <xf numFmtId="164" fontId="4" fillId="4" borderId="54" xfId="0" applyNumberFormat="1" applyFont="1" applyFill="1" applyBorder="1" applyAlignment="1"/>
    <xf numFmtId="164" fontId="4" fillId="4" borderId="55" xfId="0" applyNumberFormat="1" applyFont="1" applyFill="1" applyBorder="1" applyAlignment="1"/>
    <xf numFmtId="164" fontId="4" fillId="4" borderId="50" xfId="0" applyNumberFormat="1" applyFont="1" applyFill="1" applyBorder="1" applyAlignment="1"/>
    <xf numFmtId="164" fontId="4" fillId="4" borderId="51" xfId="0" applyNumberFormat="1" applyFont="1" applyFill="1" applyBorder="1" applyAlignment="1"/>
    <xf numFmtId="164" fontId="4" fillId="4" borderId="25" xfId="0" applyNumberFormat="1" applyFont="1" applyFill="1" applyBorder="1" applyAlignment="1"/>
    <xf numFmtId="0" fontId="4" fillId="4" borderId="26" xfId="0" applyFont="1" applyFill="1" applyBorder="1" applyAlignment="1"/>
  </cellXfs>
  <cellStyles count="2">
    <cellStyle name="Normal" xfId="0" builtinId="0"/>
    <cellStyle name="Normal 2" xfId="1" xr:uid="{0B4192D3-BD82-4A3D-8AF6-89B00A6DC268}"/>
  </cellStyles>
  <dxfs count="2">
    <dxf>
      <numFmt numFmtId="0" formatCode="General"/>
    </dxf>
    <dxf>
      <border>
        <left style="medium">
          <color rgb="FF000000"/>
        </left>
        <right style="medium">
          <color rgb="FF000000"/>
        </right>
        <top style="medium">
          <color rgb="FF000000"/>
        </top>
        <bottom style="medium">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DF2B40-3A4B-4967-ADF6-1B5E25977252}" name="Table1" displayName="Table1" ref="B3:F10" totalsRowShown="0" tableBorderDxfId="1">
  <autoFilter ref="B3:F10" xr:uid="{F316DED4-F4C6-45BA-8792-FF1BEBB7EBFE}"/>
  <tableColumns count="5">
    <tableColumn id="2" xr3:uid="{4C9C252F-2457-43E5-BB56-3760E8CC6AA3}" name="Vendor"/>
    <tableColumn id="3" xr3:uid="{1852792C-DEA7-47A9-B48B-4035900BD075}" name="Cost of sale ea transaction"/>
    <tableColumn id="1" xr3:uid="{FDAB2E2F-A179-4DDE-B003-CF50011BA542}" name="# units"/>
    <tableColumn id="4" xr3:uid="{016525C5-6AA1-4E38-8600-63C2D52CEB60}" name="Sale amount ea unit"/>
    <tableColumn id="6" xr3:uid="{5C18B72A-9B52-4011-A7F2-4C3E38172136}" name="Program Income Totals" dataDxfId="0">
      <calculatedColumnFormula>SUM(#REF!)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7"/>
  <sheetViews>
    <sheetView tabSelected="1" zoomScaleNormal="100" zoomScaleSheetLayoutView="100" workbookViewId="0">
      <selection activeCell="H15" sqref="H15:I15"/>
    </sheetView>
  </sheetViews>
  <sheetFormatPr defaultColWidth="9.28515625" defaultRowHeight="15.6"/>
  <cols>
    <col min="1" max="1" width="9.28515625" style="1"/>
    <col min="2" max="2" width="19.28515625" style="1" customWidth="1"/>
    <col min="3" max="3" width="16.7109375" style="1" customWidth="1"/>
    <col min="4" max="4" width="18" style="1" customWidth="1"/>
    <col min="5" max="5" width="14.7109375" style="1" customWidth="1"/>
    <col min="6" max="6" width="20.42578125" style="1" customWidth="1"/>
    <col min="7" max="7" width="19.5703125" style="1" customWidth="1"/>
    <col min="8" max="9" width="9.28515625" style="1" customWidth="1"/>
    <col min="10" max="10" width="0.42578125" style="1" customWidth="1"/>
    <col min="11" max="11" width="18.28515625" style="1" customWidth="1"/>
    <col min="12" max="16384" width="9.28515625" style="1"/>
  </cols>
  <sheetData>
    <row r="1" spans="2:9" ht="17.45">
      <c r="B1" s="2" t="s">
        <v>0</v>
      </c>
    </row>
    <row r="2" spans="2:9">
      <c r="G2" s="91" t="s">
        <v>1</v>
      </c>
      <c r="H2" s="92"/>
      <c r="I2" s="93"/>
    </row>
    <row r="3" spans="2:9">
      <c r="B3" s="27" t="s">
        <v>2</v>
      </c>
      <c r="C3" s="86" t="s">
        <v>3</v>
      </c>
      <c r="D3" s="87"/>
      <c r="E3" s="88"/>
      <c r="G3" s="94"/>
      <c r="H3" s="95"/>
      <c r="I3" s="96"/>
    </row>
    <row r="4" spans="2:9">
      <c r="G4" s="94"/>
      <c r="H4" s="95"/>
      <c r="I4" s="96"/>
    </row>
    <row r="5" spans="2:9" ht="16.149999999999999" thickBot="1">
      <c r="G5" s="97"/>
      <c r="H5" s="98"/>
      <c r="I5" s="99"/>
    </row>
    <row r="6" spans="2:9">
      <c r="B6" s="28" t="s">
        <v>4</v>
      </c>
      <c r="C6" s="73" t="s">
        <v>5</v>
      </c>
      <c r="D6" s="74">
        <f>D8+D9-D10</f>
        <v>0</v>
      </c>
      <c r="E6" s="4"/>
      <c r="F6" s="110"/>
      <c r="G6" s="110"/>
    </row>
    <row r="7" spans="2:9">
      <c r="B7" s="3"/>
      <c r="C7" s="75"/>
      <c r="D7" s="76"/>
      <c r="E7" s="82"/>
      <c r="F7" s="89"/>
      <c r="G7" s="90"/>
    </row>
    <row r="8" spans="2:9">
      <c r="B8" s="3"/>
      <c r="C8" s="77" t="s">
        <v>6</v>
      </c>
      <c r="D8" s="78">
        <f>'Fleet Data'!B3</f>
        <v>0</v>
      </c>
      <c r="E8" s="4"/>
      <c r="F8" s="4"/>
      <c r="G8" s="4"/>
    </row>
    <row r="9" spans="2:9">
      <c r="B9" s="3"/>
      <c r="C9" s="77" t="s">
        <v>7</v>
      </c>
      <c r="D9" s="78">
        <f>'Fleet Data'!C3</f>
        <v>0</v>
      </c>
      <c r="E9" s="4"/>
      <c r="F9" s="4"/>
      <c r="G9" s="4"/>
    </row>
    <row r="10" spans="2:9" ht="16.149999999999999" thickBot="1">
      <c r="B10" s="3"/>
      <c r="C10" s="79" t="s">
        <v>8</v>
      </c>
      <c r="D10" s="80">
        <f>Table1[[#This Row],[Program Income Totals]]</f>
        <v>0</v>
      </c>
      <c r="E10" s="4"/>
      <c r="F10" s="4"/>
      <c r="G10" s="4"/>
    </row>
    <row r="11" spans="2:9">
      <c r="B11" s="4"/>
      <c r="C11" s="83"/>
    </row>
    <row r="13" spans="2:9">
      <c r="B13" s="5" t="s">
        <v>9</v>
      </c>
      <c r="C13" s="6"/>
      <c r="D13" s="7" t="s">
        <v>10</v>
      </c>
      <c r="F13" s="81" t="s">
        <v>11</v>
      </c>
      <c r="G13" s="18"/>
      <c r="H13" s="111" t="s">
        <v>10</v>
      </c>
      <c r="I13" s="112"/>
    </row>
    <row r="14" spans="2:9">
      <c r="B14" s="15" t="s">
        <v>12</v>
      </c>
      <c r="C14" s="16"/>
      <c r="D14" s="20">
        <f>'Fleet Data'!B7</f>
        <v>0</v>
      </c>
      <c r="F14" s="19" t="s">
        <v>12</v>
      </c>
      <c r="G14" s="17"/>
      <c r="H14" s="113">
        <f>D8-D14</f>
        <v>0</v>
      </c>
      <c r="I14" s="114"/>
    </row>
    <row r="15" spans="2:9" ht="16.149999999999999" thickBot="1">
      <c r="B15" s="68" t="s">
        <v>8</v>
      </c>
      <c r="C15" s="69"/>
      <c r="D15" s="70">
        <f>Scrapping!F10</f>
        <v>0</v>
      </c>
      <c r="F15" s="64" t="s">
        <v>8</v>
      </c>
      <c r="G15" s="65"/>
      <c r="H15" s="115">
        <f>D10-D15</f>
        <v>0</v>
      </c>
      <c r="I15" s="116"/>
    </row>
    <row r="16" spans="2:9" ht="16.149999999999999" thickTop="1">
      <c r="B16" s="62" t="s">
        <v>13</v>
      </c>
      <c r="C16" s="66"/>
      <c r="D16" s="67">
        <f>D14-D15</f>
        <v>0</v>
      </c>
      <c r="F16" s="63" t="s">
        <v>14</v>
      </c>
      <c r="G16" s="17"/>
      <c r="H16" s="117">
        <f>H14-H15</f>
        <v>0</v>
      </c>
      <c r="I16" s="118"/>
    </row>
    <row r="17" spans="2:9">
      <c r="B17" s="57"/>
      <c r="C17" s="58"/>
      <c r="D17" s="59"/>
      <c r="F17" s="60"/>
      <c r="G17" s="61"/>
      <c r="H17" s="119"/>
      <c r="I17" s="120"/>
    </row>
  </sheetData>
  <mergeCells count="9">
    <mergeCell ref="H16:I16"/>
    <mergeCell ref="H14:I14"/>
    <mergeCell ref="H15:I15"/>
    <mergeCell ref="H17:I17"/>
    <mergeCell ref="C3:E3"/>
    <mergeCell ref="F6:G6"/>
    <mergeCell ref="F7:G7"/>
    <mergeCell ref="H13:I13"/>
    <mergeCell ref="G2:I5"/>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CE67-DD6E-4D47-9ADC-0326281BB904}">
  <dimension ref="B1:N54"/>
  <sheetViews>
    <sheetView zoomScale="145" zoomScaleNormal="145" zoomScaleSheetLayoutView="100" workbookViewId="0">
      <selection activeCell="B16" sqref="B16:B51"/>
    </sheetView>
  </sheetViews>
  <sheetFormatPr defaultRowHeight="14.45"/>
  <cols>
    <col min="1" max="1" width="5.5703125" customWidth="1"/>
    <col min="2" max="2" width="21.5703125" bestFit="1" customWidth="1"/>
    <col min="3" max="3" width="12.7109375" bestFit="1" customWidth="1"/>
    <col min="4" max="4" width="31.140625" customWidth="1"/>
    <col min="5" max="5" width="5.5703125" style="14" customWidth="1"/>
    <col min="6" max="6" width="26.7109375" customWidth="1"/>
    <col min="7" max="9" width="21" customWidth="1"/>
    <col min="10" max="10" width="18.28515625" customWidth="1"/>
    <col min="11" max="11" width="17.28515625" customWidth="1"/>
    <col min="12" max="12" width="17.7109375" customWidth="1"/>
    <col min="13" max="13" width="17.28515625" customWidth="1"/>
  </cols>
  <sheetData>
    <row r="1" spans="2:14" ht="15" thickBot="1"/>
    <row r="2" spans="2:14" ht="46.15" thickBot="1">
      <c r="B2" s="21" t="s">
        <v>15</v>
      </c>
      <c r="C2" s="22" t="s">
        <v>16</v>
      </c>
      <c r="D2" s="51" t="s">
        <v>17</v>
      </c>
      <c r="E2" s="100" t="s">
        <v>18</v>
      </c>
      <c r="F2" s="101"/>
      <c r="G2" s="8" t="s">
        <v>19</v>
      </c>
      <c r="H2" s="8" t="s">
        <v>20</v>
      </c>
      <c r="I2" s="8" t="s">
        <v>21</v>
      </c>
      <c r="J2" s="8" t="s">
        <v>22</v>
      </c>
      <c r="K2" s="8" t="s">
        <v>23</v>
      </c>
      <c r="L2" s="8" t="s">
        <v>24</v>
      </c>
      <c r="M2" s="8" t="s">
        <v>25</v>
      </c>
      <c r="N2" s="9"/>
    </row>
    <row r="3" spans="2:14" ht="15.6" thickBot="1">
      <c r="B3" s="23">
        <v>0</v>
      </c>
      <c r="C3" s="24">
        <v>0</v>
      </c>
      <c r="D3" s="52"/>
      <c r="E3" s="102" t="s">
        <v>26</v>
      </c>
      <c r="F3" s="53" t="s">
        <v>27</v>
      </c>
      <c r="G3" s="10"/>
      <c r="H3" s="10"/>
      <c r="I3" s="10"/>
      <c r="J3" s="10"/>
      <c r="K3" s="9"/>
    </row>
    <row r="4" spans="2:14" ht="15.6" thickBot="1">
      <c r="B4" s="21" t="s">
        <v>28</v>
      </c>
      <c r="D4" s="52"/>
      <c r="E4" s="103"/>
      <c r="F4" s="53" t="s">
        <v>29</v>
      </c>
      <c r="G4" s="10"/>
      <c r="H4" s="10"/>
      <c r="I4" s="10"/>
      <c r="J4" s="10"/>
      <c r="K4" s="9"/>
    </row>
    <row r="5" spans="2:14" ht="30.6" thickBot="1">
      <c r="B5" s="84">
        <v>0.4</v>
      </c>
      <c r="D5" s="52"/>
      <c r="E5" s="103"/>
      <c r="F5" s="53" t="s">
        <v>30</v>
      </c>
      <c r="G5" s="10"/>
      <c r="H5" s="10"/>
      <c r="I5" s="10"/>
      <c r="J5" s="10"/>
      <c r="K5" s="9"/>
    </row>
    <row r="6" spans="2:14" ht="15.6" thickBot="1">
      <c r="B6" s="21" t="s">
        <v>31</v>
      </c>
      <c r="C6" s="22" t="s">
        <v>32</v>
      </c>
      <c r="D6" s="54"/>
      <c r="E6" s="103"/>
      <c r="F6" s="55" t="s">
        <v>33</v>
      </c>
      <c r="G6" s="11"/>
      <c r="H6" s="11"/>
      <c r="I6" s="11"/>
      <c r="J6" s="11"/>
      <c r="K6" s="9"/>
    </row>
    <row r="7" spans="2:14" ht="15.6" thickBot="1">
      <c r="B7" s="23">
        <f>(B3+C3)*B5</f>
        <v>0</v>
      </c>
      <c r="C7" s="24">
        <f>(B3+C3)-B7</f>
        <v>0</v>
      </c>
      <c r="D7" s="54"/>
      <c r="E7" s="103"/>
      <c r="F7" s="55" t="s">
        <v>34</v>
      </c>
      <c r="G7" s="11"/>
      <c r="H7" s="11"/>
      <c r="I7" s="11"/>
      <c r="J7" s="11"/>
      <c r="K7" s="9"/>
    </row>
    <row r="8" spans="2:14" ht="15.6" thickBot="1">
      <c r="B8" s="22" t="s">
        <v>35</v>
      </c>
      <c r="D8" s="54"/>
      <c r="E8" s="103"/>
      <c r="F8" s="55" t="s">
        <v>36</v>
      </c>
      <c r="G8" s="11"/>
      <c r="H8" s="11"/>
      <c r="I8" s="11"/>
      <c r="J8" s="11"/>
      <c r="K8" s="9"/>
    </row>
    <row r="9" spans="2:14" ht="15.6" thickBot="1">
      <c r="B9" s="23">
        <f>(((B3+C3)*(1-B5))-C7)</f>
        <v>0</v>
      </c>
      <c r="D9" s="54"/>
      <c r="E9" s="103"/>
      <c r="F9" s="55" t="s">
        <v>37</v>
      </c>
      <c r="G9" s="11"/>
      <c r="H9" s="11"/>
      <c r="I9" s="11"/>
      <c r="J9" s="11"/>
      <c r="K9" s="9"/>
    </row>
    <row r="10" spans="2:14" ht="15.6" thickBot="1">
      <c r="C10" s="85"/>
      <c r="D10" s="54"/>
      <c r="E10" s="103"/>
      <c r="F10" s="55" t="s">
        <v>38</v>
      </c>
      <c r="G10" s="11"/>
      <c r="H10" s="11"/>
      <c r="I10" s="11"/>
      <c r="J10" s="11"/>
      <c r="K10" s="9"/>
    </row>
    <row r="11" spans="2:14" ht="15.6" thickBot="1">
      <c r="B11" s="107" t="s">
        <v>39</v>
      </c>
      <c r="C11" s="26"/>
      <c r="D11" s="54"/>
      <c r="E11" s="103"/>
      <c r="F11" s="55" t="s">
        <v>40</v>
      </c>
      <c r="G11" s="11"/>
      <c r="H11" s="11"/>
      <c r="I11" s="11"/>
      <c r="J11" s="11"/>
      <c r="K11" s="9"/>
    </row>
    <row r="12" spans="2:14" ht="30.6" thickBot="1">
      <c r="B12" s="108"/>
      <c r="C12" s="26"/>
      <c r="D12" s="54"/>
      <c r="E12" s="103"/>
      <c r="F12" s="55" t="s">
        <v>41</v>
      </c>
      <c r="G12" s="11"/>
      <c r="H12" s="11"/>
      <c r="I12" s="11"/>
      <c r="J12" s="11"/>
      <c r="K12" s="9"/>
    </row>
    <row r="13" spans="2:14" ht="15.6" thickBot="1">
      <c r="B13" s="108"/>
      <c r="D13" s="54"/>
      <c r="E13" s="103"/>
      <c r="F13" s="55" t="s">
        <v>42</v>
      </c>
      <c r="G13" s="11"/>
      <c r="H13" s="11"/>
      <c r="I13" s="11"/>
      <c r="J13" s="11"/>
      <c r="K13" s="9"/>
    </row>
    <row r="14" spans="2:14" ht="30.6" thickBot="1">
      <c r="B14" s="108"/>
      <c r="D14" s="54" t="s">
        <v>43</v>
      </c>
      <c r="E14" s="103"/>
      <c r="F14" s="55" t="s">
        <v>44</v>
      </c>
      <c r="G14" s="11"/>
      <c r="H14" s="11"/>
      <c r="I14" s="11"/>
      <c r="J14" s="11"/>
      <c r="K14" s="9"/>
    </row>
    <row r="15" spans="2:14" ht="15.6" thickBot="1">
      <c r="B15" s="71" t="s">
        <v>45</v>
      </c>
      <c r="D15" s="54" t="s">
        <v>43</v>
      </c>
      <c r="E15" s="103"/>
      <c r="F15" s="55" t="s">
        <v>46</v>
      </c>
      <c r="G15" s="11"/>
      <c r="H15" s="11"/>
      <c r="I15" s="11"/>
      <c r="J15" s="11"/>
      <c r="K15" s="9"/>
    </row>
    <row r="16" spans="2:14" ht="15">
      <c r="B16" s="109" t="s">
        <v>47</v>
      </c>
      <c r="D16" s="54"/>
      <c r="E16" s="103"/>
      <c r="F16" s="55" t="s">
        <v>48</v>
      </c>
      <c r="G16" s="11"/>
      <c r="H16" s="11"/>
      <c r="I16" s="11"/>
      <c r="J16" s="11"/>
      <c r="K16" s="9"/>
    </row>
    <row r="17" spans="2:11" ht="30.6" thickBot="1">
      <c r="B17" s="109"/>
      <c r="D17" s="54"/>
      <c r="E17" s="103"/>
      <c r="F17" s="55" t="s">
        <v>49</v>
      </c>
      <c r="G17" s="11"/>
      <c r="H17" s="11"/>
      <c r="I17" s="11"/>
      <c r="J17" s="11"/>
      <c r="K17" s="9"/>
    </row>
    <row r="18" spans="2:11" ht="15.6" thickBot="1">
      <c r="B18" s="109"/>
      <c r="D18" s="54"/>
      <c r="E18" s="103"/>
      <c r="F18" s="55" t="s">
        <v>50</v>
      </c>
      <c r="G18" s="11"/>
      <c r="H18" s="11"/>
      <c r="I18" s="11"/>
      <c r="J18" s="11"/>
      <c r="K18" s="9"/>
    </row>
    <row r="19" spans="2:11" ht="15.6" thickBot="1">
      <c r="B19" s="109"/>
      <c r="D19" s="54"/>
      <c r="E19" s="103"/>
      <c r="F19" s="55" t="s">
        <v>51</v>
      </c>
      <c r="G19" s="11"/>
      <c r="H19" s="11"/>
      <c r="I19" s="11"/>
      <c r="J19" s="11"/>
      <c r="K19" s="9"/>
    </row>
    <row r="20" spans="2:11" ht="15.6" thickBot="1">
      <c r="B20" s="109"/>
      <c r="D20" s="54"/>
      <c r="E20" s="103"/>
      <c r="F20" s="55" t="s">
        <v>52</v>
      </c>
      <c r="G20" s="11"/>
      <c r="H20" s="11"/>
      <c r="I20" s="11"/>
      <c r="J20" s="11"/>
      <c r="K20" s="9"/>
    </row>
    <row r="21" spans="2:11" ht="15.6" thickBot="1">
      <c r="B21" s="109"/>
      <c r="D21" s="54"/>
      <c r="E21" s="103"/>
      <c r="F21" s="55" t="s">
        <v>53</v>
      </c>
      <c r="G21" s="11"/>
      <c r="H21" s="11"/>
      <c r="I21" s="11"/>
      <c r="J21" s="11"/>
      <c r="K21" s="9"/>
    </row>
    <row r="22" spans="2:11" ht="15.6" thickBot="1">
      <c r="B22" s="109"/>
      <c r="D22" s="54"/>
      <c r="E22" s="103"/>
      <c r="F22" s="55" t="s">
        <v>54</v>
      </c>
      <c r="G22" s="11"/>
      <c r="H22" s="11"/>
      <c r="I22" s="11"/>
      <c r="J22" s="11"/>
      <c r="K22" s="9"/>
    </row>
    <row r="23" spans="2:11" ht="15.6" thickBot="1">
      <c r="B23" s="109"/>
      <c r="D23" s="54"/>
      <c r="E23" s="103"/>
      <c r="F23" s="55" t="s">
        <v>55</v>
      </c>
      <c r="G23" s="11"/>
      <c r="H23" s="11"/>
      <c r="I23" s="11"/>
      <c r="J23" s="11"/>
      <c r="K23" s="9"/>
    </row>
    <row r="24" spans="2:11" ht="15.6" thickBot="1">
      <c r="B24" s="109"/>
      <c r="D24" s="54"/>
      <c r="E24" s="103"/>
      <c r="F24" s="55" t="s">
        <v>56</v>
      </c>
      <c r="G24" s="11"/>
      <c r="H24" s="11"/>
      <c r="I24" s="11"/>
      <c r="J24" s="11"/>
      <c r="K24" s="9"/>
    </row>
    <row r="25" spans="2:11" ht="15.6" thickBot="1">
      <c r="B25" s="109"/>
      <c r="D25" s="54" t="s">
        <v>57</v>
      </c>
      <c r="E25" s="103"/>
      <c r="F25" s="55" t="s">
        <v>58</v>
      </c>
      <c r="G25" s="11"/>
      <c r="H25" s="11"/>
      <c r="I25" s="11"/>
      <c r="J25" s="11"/>
      <c r="K25" s="9"/>
    </row>
    <row r="26" spans="2:11" ht="15.6" thickBot="1">
      <c r="B26" s="109"/>
      <c r="D26" s="54"/>
      <c r="E26" s="103"/>
      <c r="F26" s="55" t="s">
        <v>59</v>
      </c>
      <c r="G26" s="11"/>
      <c r="H26" s="11"/>
      <c r="I26" s="11"/>
      <c r="J26" s="11"/>
      <c r="K26" s="9"/>
    </row>
    <row r="27" spans="2:11" ht="30.6" thickBot="1">
      <c r="B27" s="109"/>
      <c r="D27" s="54" t="s">
        <v>60</v>
      </c>
      <c r="E27" s="103"/>
      <c r="F27" s="55" t="s">
        <v>61</v>
      </c>
      <c r="G27" s="11"/>
      <c r="H27" s="11"/>
      <c r="I27" s="11"/>
      <c r="J27" s="11"/>
      <c r="K27" s="9"/>
    </row>
    <row r="28" spans="2:11" ht="30.6" thickBot="1">
      <c r="B28" s="109"/>
      <c r="D28" s="54" t="s">
        <v>62</v>
      </c>
      <c r="E28" s="103"/>
      <c r="F28" s="55" t="s">
        <v>63</v>
      </c>
      <c r="G28" s="11"/>
      <c r="H28" s="11"/>
      <c r="I28" s="11"/>
      <c r="J28" s="11"/>
      <c r="K28" s="9"/>
    </row>
    <row r="29" spans="2:11" ht="15.6" thickBot="1">
      <c r="B29" s="109"/>
      <c r="D29" s="54" t="s">
        <v>64</v>
      </c>
      <c r="E29" s="103"/>
      <c r="F29" s="55" t="s">
        <v>65</v>
      </c>
      <c r="G29" s="11"/>
      <c r="H29" s="11"/>
      <c r="I29" s="11"/>
      <c r="J29" s="11"/>
      <c r="K29" s="9"/>
    </row>
    <row r="30" spans="2:11" ht="15.6" thickBot="1">
      <c r="B30" s="109"/>
      <c r="D30" s="54"/>
      <c r="E30" s="103"/>
      <c r="F30" s="55" t="s">
        <v>66</v>
      </c>
      <c r="G30" s="11"/>
      <c r="H30" s="11"/>
      <c r="I30" s="11"/>
      <c r="J30" s="11"/>
      <c r="K30" s="9"/>
    </row>
    <row r="31" spans="2:11" ht="30.6" thickBot="1">
      <c r="B31" s="109"/>
      <c r="D31" s="54" t="s">
        <v>67</v>
      </c>
      <c r="E31" s="103"/>
      <c r="F31" s="55" t="s">
        <v>68</v>
      </c>
      <c r="G31" s="11"/>
      <c r="H31" s="11"/>
      <c r="I31" s="11"/>
      <c r="J31" s="11"/>
      <c r="K31" s="9"/>
    </row>
    <row r="32" spans="2:11" ht="23.45" thickBot="1">
      <c r="B32" s="109"/>
      <c r="D32" s="54" t="s">
        <v>69</v>
      </c>
      <c r="E32" s="103"/>
      <c r="F32" s="55" t="s">
        <v>70</v>
      </c>
      <c r="G32" s="11"/>
      <c r="H32" s="11"/>
      <c r="I32" s="11"/>
      <c r="J32" s="11"/>
      <c r="K32" s="9"/>
    </row>
    <row r="33" spans="2:11" ht="15.6" thickBot="1">
      <c r="B33" s="109"/>
      <c r="D33" s="54" t="s">
        <v>71</v>
      </c>
      <c r="E33" s="103"/>
      <c r="F33" s="55" t="s">
        <v>72</v>
      </c>
      <c r="G33" s="11"/>
      <c r="H33" s="11"/>
      <c r="I33" s="11"/>
      <c r="J33" s="11"/>
      <c r="K33" s="9"/>
    </row>
    <row r="34" spans="2:11" ht="15.6" thickBot="1">
      <c r="B34" s="109"/>
      <c r="D34" s="54" t="s">
        <v>73</v>
      </c>
      <c r="E34" s="103"/>
      <c r="F34" s="55" t="s">
        <v>74</v>
      </c>
      <c r="G34" s="49"/>
      <c r="H34" s="49"/>
      <c r="I34" s="49"/>
      <c r="J34" s="49"/>
      <c r="K34" s="9"/>
    </row>
    <row r="35" spans="2:11" ht="23.45" thickBot="1">
      <c r="B35" s="109"/>
      <c r="D35" s="54" t="s">
        <v>75</v>
      </c>
      <c r="E35" s="103"/>
      <c r="F35" s="55" t="s">
        <v>76</v>
      </c>
      <c r="G35" s="11"/>
      <c r="H35" s="11"/>
      <c r="I35" s="11"/>
      <c r="J35" s="11"/>
      <c r="K35" s="9"/>
    </row>
    <row r="36" spans="2:11" ht="34.9" thickBot="1">
      <c r="B36" s="109"/>
      <c r="D36" s="54" t="s">
        <v>77</v>
      </c>
      <c r="E36" s="103"/>
      <c r="F36" s="55" t="s">
        <v>78</v>
      </c>
      <c r="G36" s="11"/>
      <c r="H36" s="11"/>
      <c r="I36" s="11"/>
      <c r="J36" s="11"/>
      <c r="K36" s="9"/>
    </row>
    <row r="37" spans="2:11" ht="15.6" thickBot="1">
      <c r="B37" s="109"/>
      <c r="D37" s="54"/>
      <c r="E37" s="104" t="s">
        <v>79</v>
      </c>
      <c r="F37" s="55" t="s">
        <v>80</v>
      </c>
      <c r="G37" s="11"/>
      <c r="H37" s="11"/>
      <c r="I37" s="11"/>
      <c r="J37" s="11"/>
      <c r="K37" s="9"/>
    </row>
    <row r="38" spans="2:11" ht="15.6" thickBot="1">
      <c r="B38" s="109"/>
      <c r="C38" s="26"/>
      <c r="D38" s="54"/>
      <c r="E38" s="105"/>
      <c r="F38" s="55" t="s">
        <v>81</v>
      </c>
      <c r="G38" s="11"/>
      <c r="H38" s="11"/>
      <c r="I38" s="11"/>
      <c r="J38" s="11"/>
      <c r="K38" s="9"/>
    </row>
    <row r="39" spans="2:11" ht="15.6" thickBot="1">
      <c r="B39" s="109"/>
      <c r="C39" s="26"/>
      <c r="D39" s="54"/>
      <c r="E39" s="105"/>
      <c r="F39" s="55" t="s">
        <v>82</v>
      </c>
      <c r="G39" s="11"/>
      <c r="H39" s="11"/>
      <c r="I39" s="11"/>
      <c r="J39" s="11"/>
      <c r="K39" s="9"/>
    </row>
    <row r="40" spans="2:11" ht="46.15" thickBot="1">
      <c r="B40" s="109"/>
      <c r="C40" s="26">
        <v>0</v>
      </c>
      <c r="D40" s="54" t="s">
        <v>83</v>
      </c>
      <c r="E40" s="105"/>
      <c r="F40" s="55" t="s">
        <v>84</v>
      </c>
      <c r="G40" s="50"/>
      <c r="H40" s="50"/>
      <c r="I40" s="50"/>
      <c r="J40" s="50"/>
      <c r="K40" s="9"/>
    </row>
    <row r="41" spans="2:11" ht="40.9" customHeight="1" thickBot="1">
      <c r="B41" s="109"/>
      <c r="C41" s="26">
        <v>0</v>
      </c>
      <c r="D41" s="54" t="s">
        <v>85</v>
      </c>
      <c r="E41" s="105"/>
      <c r="F41" s="55" t="s">
        <v>86</v>
      </c>
      <c r="G41" s="11"/>
      <c r="H41" s="11"/>
      <c r="I41" s="11"/>
      <c r="J41" s="11"/>
      <c r="K41" s="9"/>
    </row>
    <row r="42" spans="2:11" ht="15.6" thickBot="1">
      <c r="B42" s="109"/>
      <c r="D42" s="54"/>
      <c r="E42" s="105"/>
      <c r="F42" s="55" t="s">
        <v>87</v>
      </c>
      <c r="G42" s="11"/>
      <c r="H42" s="11"/>
      <c r="I42" s="11"/>
      <c r="J42" s="11"/>
      <c r="K42" s="9"/>
    </row>
    <row r="43" spans="2:11" ht="15.6" thickBot="1">
      <c r="B43" s="109"/>
      <c r="D43" s="54" t="s">
        <v>88</v>
      </c>
      <c r="E43" s="105"/>
      <c r="F43" s="55" t="s">
        <v>89</v>
      </c>
      <c r="G43" s="11"/>
      <c r="H43" s="11"/>
      <c r="I43" s="11"/>
      <c r="J43" s="11"/>
      <c r="K43" s="9"/>
    </row>
    <row r="44" spans="2:11" ht="15.6" thickBot="1">
      <c r="B44" s="109"/>
      <c r="D44" s="54"/>
      <c r="E44" s="105"/>
      <c r="F44" s="55" t="s">
        <v>90</v>
      </c>
      <c r="G44" s="11"/>
      <c r="H44" s="11"/>
      <c r="I44" s="11"/>
      <c r="J44" s="11"/>
      <c r="K44" s="9"/>
    </row>
    <row r="45" spans="2:11" ht="15.6" thickBot="1">
      <c r="B45" s="109"/>
      <c r="D45" s="54" t="s">
        <v>91</v>
      </c>
      <c r="E45" s="105"/>
      <c r="F45" s="55" t="s">
        <v>92</v>
      </c>
      <c r="G45" s="11"/>
      <c r="H45" s="11"/>
      <c r="I45" s="11"/>
      <c r="J45" s="11"/>
      <c r="K45" s="9"/>
    </row>
    <row r="46" spans="2:11" ht="30.6" thickBot="1">
      <c r="B46" s="109"/>
      <c r="D46" s="54" t="s">
        <v>93</v>
      </c>
      <c r="E46" s="105"/>
      <c r="F46" s="56" t="s">
        <v>94</v>
      </c>
      <c r="G46" s="11"/>
      <c r="H46" s="11"/>
      <c r="I46" s="11"/>
      <c r="J46" s="11"/>
      <c r="K46" s="9"/>
    </row>
    <row r="47" spans="2:11" ht="30.6" thickBot="1">
      <c r="B47" s="109"/>
      <c r="D47" s="54" t="s">
        <v>95</v>
      </c>
      <c r="E47" s="105"/>
      <c r="F47" s="56" t="s">
        <v>96</v>
      </c>
      <c r="G47" s="11"/>
      <c r="H47" s="11"/>
      <c r="I47" s="11"/>
      <c r="J47" s="11"/>
      <c r="K47" s="9"/>
    </row>
    <row r="48" spans="2:11" ht="15.6" thickBot="1">
      <c r="B48" s="109"/>
      <c r="D48" s="54"/>
      <c r="E48" s="105"/>
      <c r="F48" s="55" t="s">
        <v>97</v>
      </c>
      <c r="G48" s="11"/>
      <c r="H48" s="11"/>
      <c r="I48" s="11"/>
      <c r="J48" s="11"/>
      <c r="K48" s="9"/>
    </row>
    <row r="49" spans="2:11" ht="30.6" thickBot="1">
      <c r="B49" s="109"/>
      <c r="D49" s="54" t="s">
        <v>98</v>
      </c>
      <c r="E49" s="105"/>
      <c r="F49" s="55" t="s">
        <v>99</v>
      </c>
      <c r="G49" s="11"/>
      <c r="H49" s="11"/>
      <c r="I49" s="11"/>
      <c r="J49" s="11"/>
      <c r="K49" s="9"/>
    </row>
    <row r="50" spans="2:11" ht="30.6" thickBot="1">
      <c r="B50" s="109"/>
      <c r="D50" s="54" t="s">
        <v>100</v>
      </c>
      <c r="E50" s="105"/>
      <c r="F50" s="55" t="s">
        <v>101</v>
      </c>
      <c r="G50" s="11"/>
      <c r="H50" s="11"/>
      <c r="I50" s="11"/>
      <c r="J50" s="11"/>
      <c r="K50" s="9"/>
    </row>
    <row r="51" spans="2:11" ht="34.9" thickBot="1">
      <c r="B51" s="109"/>
      <c r="D51" s="54" t="s">
        <v>102</v>
      </c>
      <c r="E51" s="106"/>
      <c r="F51" s="55" t="s">
        <v>103</v>
      </c>
      <c r="G51" s="11"/>
      <c r="H51" s="11"/>
      <c r="I51" s="11"/>
      <c r="J51" s="11"/>
    </row>
    <row r="52" spans="2:11" ht="15" customHeight="1">
      <c r="D52" s="9"/>
      <c r="E52" s="9"/>
      <c r="F52" s="9"/>
      <c r="G52" s="9"/>
      <c r="H52" s="9"/>
    </row>
    <row r="53" spans="2:11">
      <c r="D53" s="12"/>
      <c r="E53" s="13"/>
      <c r="F53" s="9"/>
      <c r="G53" s="9"/>
      <c r="H53" s="9"/>
      <c r="I53" s="9"/>
      <c r="J53" s="9"/>
      <c r="K53" s="9"/>
    </row>
    <row r="54" spans="2:11">
      <c r="D54" s="12"/>
      <c r="E54" s="13"/>
      <c r="F54" s="9"/>
    </row>
  </sheetData>
  <dataConsolidate/>
  <mergeCells count="5">
    <mergeCell ref="E2:F2"/>
    <mergeCell ref="E3:E36"/>
    <mergeCell ref="E37:E51"/>
    <mergeCell ref="B11:B14"/>
    <mergeCell ref="B16:B51"/>
  </mergeCells>
  <dataValidations count="1">
    <dataValidation type="list" allowBlank="1" showInputMessage="1" showErrorMessage="1" sqref="J30" xr:uid="{990814CB-5244-405E-8F79-90C4007A84DE}">
      <formula1>Fuel</formula1>
    </dataValidation>
  </dataValidations>
  <pageMargins left="0.7" right="0.7" top="0.75" bottom="0.75" header="0.3" footer="0.3"/>
  <pageSetup paperSize="3" scale="88"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r:uid="{011B3E9E-B168-4F5F-AFCA-564CCFA910F6}">
          <x14:formula1>
            <xm:f>Reference!$G$14:$G$15</xm:f>
          </x14:formula1>
          <xm:sqref>J5</xm:sqref>
        </x14:dataValidation>
        <x14:dataValidation type="list" allowBlank="1" showInputMessage="1" showErrorMessage="1" xr:uid="{C59FE6F5-F421-4B92-8EF4-C3F6A35CE2BB}">
          <x14:formula1>
            <xm:f>Reference!$E$4:$E$13</xm:f>
          </x14:formula1>
          <xm:sqref>J12</xm:sqref>
        </x14:dataValidation>
        <x14:dataValidation type="list" allowBlank="1" showInputMessage="1" showErrorMessage="1" xr:uid="{390919B2-E011-4CBF-A6FC-808D1DC5FDDA}">
          <x14:formula1>
            <xm:f>Reference!$G$4:$G$7</xm:f>
          </x14:formula1>
          <xm:sqref>J14</xm:sqref>
        </x14:dataValidation>
        <x14:dataValidation type="list" allowBlank="1" showInputMessage="1" showErrorMessage="1" xr:uid="{BC882D67-9684-457C-BF7F-E9AC877565E3}">
          <x14:formula1>
            <xm:f>Reference!$H$4:$H$8</xm:f>
          </x14:formula1>
          <xm:sqref>J15</xm:sqref>
        </x14:dataValidation>
        <x14:dataValidation type="list" allowBlank="1" showInputMessage="1" showErrorMessage="1" xr:uid="{B2886321-A310-42F9-9C27-A86EB0029EF5}">
          <x14:formula1>
            <xm:f>Reference!$B$28:$B$49</xm:f>
          </x14:formula1>
          <xm:sqref>J24 J20</xm:sqref>
        </x14:dataValidation>
        <x14:dataValidation type="list" allowBlank="1" showInputMessage="1" showErrorMessage="1" xr:uid="{F8941915-AA41-4F46-871E-42AB3D6C8A6F}">
          <x14:formula1>
            <xm:f>Reference!$I$4:$I$9</xm:f>
          </x14:formula1>
          <xm:sqref>J43 J25</xm:sqref>
        </x14:dataValidation>
        <x14:dataValidation type="list" allowBlank="1" showInputMessage="1" showErrorMessage="1" xr:uid="{B0FEBAFF-C9C6-4D90-8E8C-93D9B002F414}">
          <x14:formula1>
            <xm:f>Reference!$Q$5:$Q$29</xm:f>
          </x14:formula1>
          <xm:sqref>J36</xm:sqref>
        </x14:dataValidation>
        <x14:dataValidation type="list" allowBlank="1" showInputMessage="1" showErrorMessage="1" xr:uid="{603E6134-A74D-47D5-A804-EABB506E8BF9}">
          <x14:formula1>
            <xm:f>Reference!$P$5:$P$6</xm:f>
          </x14:formula1>
          <xm:sqref>J45</xm:sqref>
        </x14:dataValidation>
        <x14:dataValidation type="list" allowBlank="1" showInputMessage="1" showErrorMessage="1" xr:uid="{7275FE08-5BD0-419A-B05E-A815886E1C29}">
          <x14:formula1>
            <xm:f>Reference!$F$4:$F$30</xm:f>
          </x14:formula1>
          <xm:sqref>J13</xm:sqref>
        </x14:dataValidation>
        <x14:dataValidation type="list" allowBlank="1" showInputMessage="1" showErrorMessage="1" xr:uid="{C5CC1AC0-B5F2-4A8E-A817-1AC1977CF55D}">
          <x14:formula1>
            <xm:f>Reference!$K$5:$K$9</xm:f>
          </x14:formula1>
          <xm:sqref>J38</xm:sqref>
        </x14:dataValidation>
        <x14:dataValidation type="list" allowBlank="1" showInputMessage="1" showErrorMessage="1" xr:uid="{E1E7463F-94BC-44CB-A282-CEF0FF3E8169}">
          <x14:formula1>
            <xm:f>Reference!$L$5:$L$37</xm:f>
          </x14:formula1>
          <xm:sqref>J39</xm:sqref>
        </x14:dataValidation>
        <x14:dataValidation type="list" allowBlank="1" showInputMessage="1" showErrorMessage="1" xr:uid="{FA526E12-5E8A-4E68-8450-C21A9E6E93DE}">
          <x14:formula1>
            <xm:f>Reference!$D$4:$D$6</xm:f>
          </x14:formula1>
          <xm:sqref>J6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2BCB-CB1A-47F5-9685-309A1D55E6A7}">
  <dimension ref="B1:F10"/>
  <sheetViews>
    <sheetView zoomScaleNormal="100" workbookViewId="0">
      <selection activeCell="I7" sqref="I7"/>
    </sheetView>
  </sheetViews>
  <sheetFormatPr defaultRowHeight="14.45"/>
  <cols>
    <col min="1" max="1" width="4.7109375" customWidth="1"/>
    <col min="2" max="2" width="13.5703125" bestFit="1" customWidth="1"/>
    <col min="3" max="3" width="14.42578125" bestFit="1" customWidth="1"/>
    <col min="4" max="4" width="13.5703125" customWidth="1"/>
    <col min="5" max="5" width="13.7109375" bestFit="1" customWidth="1"/>
    <col min="6" max="6" width="13.42578125" customWidth="1"/>
    <col min="7" max="7" width="22.7109375" bestFit="1" customWidth="1"/>
  </cols>
  <sheetData>
    <row r="1" spans="2:6" ht="17.45">
      <c r="B1" s="2" t="s">
        <v>104</v>
      </c>
      <c r="D1" s="2"/>
    </row>
    <row r="3" spans="2:6" ht="28.9">
      <c r="B3" t="s">
        <v>105</v>
      </c>
      <c r="C3" s="72" t="s">
        <v>106</v>
      </c>
      <c r="D3" t="s">
        <v>107</v>
      </c>
      <c r="E3" s="72" t="s">
        <v>108</v>
      </c>
      <c r="F3" t="s">
        <v>109</v>
      </c>
    </row>
    <row r="4" spans="2:6">
      <c r="B4" t="s">
        <v>110</v>
      </c>
      <c r="C4">
        <v>0</v>
      </c>
      <c r="D4">
        <v>0</v>
      </c>
      <c r="E4" s="25">
        <v>0</v>
      </c>
      <c r="F4" s="25">
        <f>Table1[[#This Row],['# units]]*Table1[[#This Row],[Sale amount ea unit]]-Table1[[#This Row],[Cost of sale ea transaction]]</f>
        <v>0</v>
      </c>
    </row>
    <row r="5" spans="2:6">
      <c r="F5" s="25">
        <f>Table1[[#This Row],['# units]]*Table1[[#This Row],[Sale amount ea unit]]-Table1[[#This Row],[Cost of sale ea transaction]]</f>
        <v>0</v>
      </c>
    </row>
    <row r="6" spans="2:6">
      <c r="F6" s="25">
        <f>Table1[[#This Row],['# units]]*Table1[[#This Row],[Sale amount ea unit]]-Table1[[#This Row],[Cost of sale ea transaction]]</f>
        <v>0</v>
      </c>
    </row>
    <row r="7" spans="2:6">
      <c r="E7" s="25"/>
      <c r="F7" s="25">
        <f>Table1[[#This Row],['# units]]*Table1[[#This Row],[Sale amount ea unit]]-Table1[[#This Row],[Cost of sale ea transaction]]</f>
        <v>0</v>
      </c>
    </row>
    <row r="8" spans="2:6">
      <c r="E8" s="25"/>
      <c r="F8" s="25">
        <f>Table1[[#This Row],['# units]]*Table1[[#This Row],[Sale amount ea unit]]-Table1[[#This Row],[Cost of sale ea transaction]]</f>
        <v>0</v>
      </c>
    </row>
    <row r="9" spans="2:6">
      <c r="E9" s="25"/>
      <c r="F9" s="25">
        <f>Table1[[#This Row],['# units]]*Table1[[#This Row],[Sale amount ea unit]]-Table1[[#This Row],[Cost of sale ea transaction]]</f>
        <v>0</v>
      </c>
    </row>
    <row r="10" spans="2:6">
      <c r="E10" t="s">
        <v>111</v>
      </c>
      <c r="F10" s="25">
        <f>SUM(F4,F5,F6,F7,F8,F9,)</f>
        <v>0</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AF0E5-43F7-41A0-AD46-BF4884609AEA}">
  <dimension ref="A1:R98"/>
  <sheetViews>
    <sheetView showRuler="0" view="pageLayout" topLeftCell="L1" zoomScaleNormal="100" workbookViewId="0">
      <selection activeCell="L29" sqref="L29"/>
    </sheetView>
  </sheetViews>
  <sheetFormatPr defaultColWidth="9.28515625" defaultRowHeight="13.15"/>
  <cols>
    <col min="1" max="1" width="6.28515625" style="32" customWidth="1"/>
    <col min="2" max="2" width="10.7109375" style="32" customWidth="1"/>
    <col min="3" max="3" width="6.28515625" style="32" customWidth="1"/>
    <col min="4" max="4" width="12.5703125" style="32" customWidth="1"/>
    <col min="5" max="6" width="20.5703125" style="32" customWidth="1"/>
    <col min="7" max="8" width="46" style="32" customWidth="1"/>
    <col min="9" max="9" width="15.28515625" style="32" customWidth="1"/>
    <col min="10" max="10" width="23.42578125" style="32" customWidth="1"/>
    <col min="11" max="11" width="38.42578125" style="32" customWidth="1"/>
    <col min="12" max="12" width="50.7109375" style="35" customWidth="1"/>
    <col min="13" max="14" width="19.28515625" style="32" customWidth="1"/>
    <col min="15" max="15" width="15.7109375" style="32" customWidth="1"/>
    <col min="16" max="16" width="27" style="32" customWidth="1"/>
    <col min="17" max="16384" width="9.28515625" style="32"/>
  </cols>
  <sheetData>
    <row r="1" spans="1:18" s="31" customFormat="1" ht="15.6">
      <c r="A1" s="29"/>
      <c r="B1" s="29"/>
      <c r="C1" s="30" t="s">
        <v>112</v>
      </c>
      <c r="D1" s="29"/>
      <c r="E1" s="30"/>
      <c r="F1" s="30"/>
      <c r="G1" s="29"/>
      <c r="H1" s="29"/>
      <c r="I1" s="29"/>
      <c r="J1" s="29"/>
      <c r="K1" s="29"/>
    </row>
    <row r="3" spans="1:18">
      <c r="A3" s="32" t="s">
        <v>113</v>
      </c>
      <c r="B3" s="33" t="s">
        <v>114</v>
      </c>
      <c r="C3" s="33" t="s">
        <v>115</v>
      </c>
      <c r="D3" s="34" t="s">
        <v>116</v>
      </c>
      <c r="E3" s="33" t="s">
        <v>117</v>
      </c>
      <c r="F3" s="33" t="s">
        <v>118</v>
      </c>
      <c r="G3" s="34" t="s">
        <v>119</v>
      </c>
      <c r="H3" s="34" t="s">
        <v>120</v>
      </c>
      <c r="I3" s="32" t="s">
        <v>121</v>
      </c>
      <c r="J3" s="32" t="s">
        <v>122</v>
      </c>
      <c r="M3" s="36"/>
      <c r="N3" s="36"/>
      <c r="O3" s="36"/>
    </row>
    <row r="4" spans="1:18" ht="24.75" customHeight="1">
      <c r="A4" s="32">
        <v>1</v>
      </c>
      <c r="B4" s="32">
        <v>1970</v>
      </c>
      <c r="C4" s="32" t="s">
        <v>123</v>
      </c>
      <c r="D4" s="32" t="s">
        <v>124</v>
      </c>
      <c r="E4" s="37" t="s">
        <v>125</v>
      </c>
      <c r="F4" s="32" t="s">
        <v>126</v>
      </c>
      <c r="G4" s="37" t="s">
        <v>127</v>
      </c>
      <c r="H4" s="37" t="s">
        <v>128</v>
      </c>
      <c r="I4" s="37" t="s">
        <v>129</v>
      </c>
      <c r="J4" s="38" t="s">
        <v>130</v>
      </c>
      <c r="K4" s="34" t="s">
        <v>131</v>
      </c>
      <c r="L4" s="34" t="s">
        <v>132</v>
      </c>
      <c r="M4" s="39" t="s">
        <v>133</v>
      </c>
      <c r="N4" s="40" t="s">
        <v>134</v>
      </c>
      <c r="O4" s="40" t="s">
        <v>135</v>
      </c>
      <c r="P4" s="41" t="s">
        <v>136</v>
      </c>
      <c r="Q4" s="32" t="s">
        <v>137</v>
      </c>
      <c r="R4" s="37" t="s">
        <v>138</v>
      </c>
    </row>
    <row r="5" spans="1:18" ht="15" customHeight="1">
      <c r="A5" s="32">
        <v>2</v>
      </c>
      <c r="B5" s="32">
        <v>1971</v>
      </c>
      <c r="C5" s="32" t="s">
        <v>139</v>
      </c>
      <c r="D5" s="32" t="s">
        <v>140</v>
      </c>
      <c r="E5" s="37" t="s">
        <v>141</v>
      </c>
      <c r="F5" s="32" t="s">
        <v>142</v>
      </c>
      <c r="G5" s="37" t="s">
        <v>143</v>
      </c>
      <c r="H5" s="37" t="s">
        <v>144</v>
      </c>
      <c r="I5" s="32" t="s">
        <v>145</v>
      </c>
      <c r="J5" s="35" t="s">
        <v>146</v>
      </c>
      <c r="K5" s="37" t="s">
        <v>147</v>
      </c>
      <c r="L5" s="38" t="s">
        <v>148</v>
      </c>
      <c r="M5" s="42" t="s">
        <v>149</v>
      </c>
      <c r="N5" s="43" t="s">
        <v>150</v>
      </c>
      <c r="O5" s="43" t="s">
        <v>151</v>
      </c>
      <c r="P5" s="44" t="s">
        <v>152</v>
      </c>
      <c r="Q5" s="32">
        <v>0</v>
      </c>
      <c r="R5" s="32">
        <v>1</v>
      </c>
    </row>
    <row r="6" spans="1:18" ht="15" customHeight="1">
      <c r="A6" s="32">
        <v>3</v>
      </c>
      <c r="B6" s="32">
        <v>1972</v>
      </c>
      <c r="C6" s="32" t="s">
        <v>153</v>
      </c>
      <c r="D6" s="37" t="s">
        <v>154</v>
      </c>
      <c r="E6" s="37" t="s">
        <v>7</v>
      </c>
      <c r="F6" s="32" t="s">
        <v>155</v>
      </c>
      <c r="G6" s="37" t="s">
        <v>156</v>
      </c>
      <c r="H6" s="37" t="s">
        <v>157</v>
      </c>
      <c r="I6" s="32" t="s">
        <v>158</v>
      </c>
      <c r="J6" s="35" t="s">
        <v>159</v>
      </c>
      <c r="K6" s="37" t="s">
        <v>160</v>
      </c>
      <c r="L6" s="38" t="s">
        <v>161</v>
      </c>
      <c r="M6" s="42" t="s">
        <v>162</v>
      </c>
      <c r="N6" s="43" t="s">
        <v>163</v>
      </c>
      <c r="O6" s="43" t="s">
        <v>164</v>
      </c>
      <c r="P6" s="44" t="s">
        <v>165</v>
      </c>
      <c r="Q6" s="32">
        <v>1</v>
      </c>
      <c r="R6" s="32">
        <v>2</v>
      </c>
    </row>
    <row r="7" spans="1:18" ht="15" customHeight="1">
      <c r="A7" s="32">
        <v>4</v>
      </c>
      <c r="B7" s="32">
        <v>1973</v>
      </c>
      <c r="C7" s="32" t="s">
        <v>166</v>
      </c>
      <c r="E7" s="37" t="s">
        <v>167</v>
      </c>
      <c r="F7" s="37" t="s">
        <v>168</v>
      </c>
      <c r="G7" s="37" t="s">
        <v>169</v>
      </c>
      <c r="H7" s="37" t="s">
        <v>170</v>
      </c>
      <c r="I7" s="32" t="s">
        <v>171</v>
      </c>
      <c r="J7" s="35" t="s">
        <v>172</v>
      </c>
      <c r="K7" s="37" t="s">
        <v>173</v>
      </c>
      <c r="L7" s="38" t="s">
        <v>174</v>
      </c>
      <c r="M7" s="42" t="s">
        <v>175</v>
      </c>
      <c r="N7" s="43"/>
      <c r="O7" s="43" t="s">
        <v>176</v>
      </c>
      <c r="P7" s="45"/>
      <c r="Q7" s="32">
        <v>2</v>
      </c>
      <c r="R7" s="32">
        <v>3</v>
      </c>
    </row>
    <row r="8" spans="1:18" ht="15" customHeight="1">
      <c r="A8" s="32">
        <v>5</v>
      </c>
      <c r="B8" s="32">
        <v>1974</v>
      </c>
      <c r="C8" s="32" t="s">
        <v>177</v>
      </c>
      <c r="E8" s="37" t="s">
        <v>178</v>
      </c>
      <c r="F8" s="32" t="s">
        <v>179</v>
      </c>
      <c r="H8" s="32" t="s">
        <v>180</v>
      </c>
      <c r="I8" s="32" t="s">
        <v>181</v>
      </c>
      <c r="J8" s="35" t="s">
        <v>182</v>
      </c>
      <c r="K8" s="37" t="s">
        <v>183</v>
      </c>
      <c r="L8" s="38" t="s">
        <v>184</v>
      </c>
      <c r="M8" s="42" t="s">
        <v>185</v>
      </c>
      <c r="N8" s="43"/>
      <c r="O8" s="43" t="s">
        <v>186</v>
      </c>
      <c r="P8" s="45"/>
      <c r="Q8" s="32">
        <v>3</v>
      </c>
      <c r="R8" s="32">
        <v>4</v>
      </c>
    </row>
    <row r="9" spans="1:18" ht="24.75" customHeight="1">
      <c r="A9" s="32">
        <v>6</v>
      </c>
      <c r="B9" s="32">
        <v>1975</v>
      </c>
      <c r="C9" s="32" t="s">
        <v>187</v>
      </c>
      <c r="E9" s="37" t="s">
        <v>188</v>
      </c>
      <c r="F9" s="32" t="s">
        <v>189</v>
      </c>
      <c r="I9" s="32" t="s">
        <v>190</v>
      </c>
      <c r="J9" s="35" t="s">
        <v>191</v>
      </c>
      <c r="K9" s="37" t="s">
        <v>192</v>
      </c>
      <c r="L9" s="38" t="s">
        <v>193</v>
      </c>
      <c r="M9" s="42" t="s">
        <v>194</v>
      </c>
      <c r="N9" s="43"/>
      <c r="O9" s="43" t="s">
        <v>195</v>
      </c>
      <c r="P9" s="45"/>
      <c r="Q9" s="32">
        <v>4</v>
      </c>
      <c r="R9" s="32">
        <v>5</v>
      </c>
    </row>
    <row r="10" spans="1:18" ht="15.75" customHeight="1">
      <c r="A10" s="32">
        <v>7</v>
      </c>
      <c r="B10" s="32">
        <v>1976</v>
      </c>
      <c r="C10" s="32" t="s">
        <v>196</v>
      </c>
      <c r="E10" s="37" t="s">
        <v>197</v>
      </c>
      <c r="F10" s="42" t="s">
        <v>198</v>
      </c>
      <c r="J10" s="35" t="s">
        <v>199</v>
      </c>
      <c r="L10" s="38" t="s">
        <v>200</v>
      </c>
      <c r="M10" s="42" t="s">
        <v>201</v>
      </c>
      <c r="N10" s="43"/>
      <c r="O10" s="43" t="s">
        <v>202</v>
      </c>
      <c r="P10" s="46"/>
      <c r="Q10" s="32">
        <v>5</v>
      </c>
    </row>
    <row r="11" spans="1:18" ht="15" customHeight="1">
      <c r="A11" s="32">
        <v>8</v>
      </c>
      <c r="B11" s="32">
        <v>1977</v>
      </c>
      <c r="C11" s="32" t="s">
        <v>203</v>
      </c>
      <c r="E11" s="37" t="s">
        <v>204</v>
      </c>
      <c r="F11" s="42" t="s">
        <v>205</v>
      </c>
      <c r="L11" s="38" t="s">
        <v>206</v>
      </c>
      <c r="M11" s="42" t="s">
        <v>207</v>
      </c>
      <c r="N11" s="43"/>
      <c r="O11" s="43" t="s">
        <v>208</v>
      </c>
      <c r="P11" s="46"/>
      <c r="Q11" s="32">
        <v>6</v>
      </c>
    </row>
    <row r="12" spans="1:18" ht="15" customHeight="1">
      <c r="A12" s="32">
        <v>9</v>
      </c>
      <c r="B12" s="32">
        <v>1978</v>
      </c>
      <c r="C12" s="32" t="s">
        <v>209</v>
      </c>
      <c r="E12" s="37" t="s">
        <v>210</v>
      </c>
      <c r="F12" s="42" t="s">
        <v>211</v>
      </c>
      <c r="L12" s="38" t="s">
        <v>212</v>
      </c>
      <c r="M12" s="42" t="s">
        <v>213</v>
      </c>
      <c r="N12" s="43"/>
      <c r="O12" s="43" t="s">
        <v>214</v>
      </c>
      <c r="P12" s="46"/>
      <c r="Q12" s="32">
        <v>7</v>
      </c>
    </row>
    <row r="13" spans="1:18" ht="15" customHeight="1">
      <c r="A13" s="32">
        <v>10</v>
      </c>
      <c r="B13" s="32">
        <v>1979</v>
      </c>
      <c r="C13" s="32" t="s">
        <v>215</v>
      </c>
      <c r="E13" s="37" t="s">
        <v>216</v>
      </c>
      <c r="F13" s="42" t="s">
        <v>217</v>
      </c>
      <c r="G13" s="33" t="s">
        <v>218</v>
      </c>
      <c r="L13" s="38" t="s">
        <v>219</v>
      </c>
      <c r="M13" s="42" t="s">
        <v>220</v>
      </c>
      <c r="N13" s="43"/>
      <c r="O13" s="43" t="s">
        <v>221</v>
      </c>
      <c r="P13" s="46"/>
      <c r="Q13" s="32">
        <v>8</v>
      </c>
    </row>
    <row r="14" spans="1:18" ht="15.75" customHeight="1">
      <c r="B14" s="32">
        <v>1980</v>
      </c>
      <c r="C14" s="32" t="s">
        <v>222</v>
      </c>
      <c r="E14" s="37"/>
      <c r="F14" s="32" t="s">
        <v>223</v>
      </c>
      <c r="G14" s="32" t="s">
        <v>224</v>
      </c>
      <c r="K14" s="33" t="s">
        <v>225</v>
      </c>
      <c r="L14" s="38" t="s">
        <v>226</v>
      </c>
      <c r="P14" s="46"/>
      <c r="Q14" s="32">
        <v>9</v>
      </c>
    </row>
    <row r="15" spans="1:18">
      <c r="B15" s="32">
        <v>1981</v>
      </c>
      <c r="C15" s="32" t="s">
        <v>227</v>
      </c>
      <c r="E15" s="37"/>
      <c r="F15" s="32" t="s">
        <v>228</v>
      </c>
      <c r="G15" s="32" t="s">
        <v>229</v>
      </c>
      <c r="K15" s="37" t="s">
        <v>230</v>
      </c>
      <c r="L15" s="38" t="s">
        <v>231</v>
      </c>
      <c r="P15" s="46"/>
      <c r="Q15" s="32">
        <v>10</v>
      </c>
    </row>
    <row r="16" spans="1:18">
      <c r="B16" s="32">
        <v>1982</v>
      </c>
      <c r="C16" s="32" t="s">
        <v>232</v>
      </c>
      <c r="E16" s="37"/>
      <c r="F16" s="32" t="s">
        <v>233</v>
      </c>
      <c r="K16" s="37" t="s">
        <v>147</v>
      </c>
      <c r="L16" s="38" t="s">
        <v>234</v>
      </c>
      <c r="Q16" s="32">
        <v>11</v>
      </c>
    </row>
    <row r="17" spans="2:17">
      <c r="B17" s="32">
        <v>1983</v>
      </c>
      <c r="C17" s="32" t="s">
        <v>235</v>
      </c>
      <c r="E17" s="37"/>
      <c r="F17" s="32" t="s">
        <v>236</v>
      </c>
      <c r="K17" s="37" t="s">
        <v>160</v>
      </c>
      <c r="L17" s="38" t="s">
        <v>237</v>
      </c>
      <c r="Q17" s="32">
        <v>12</v>
      </c>
    </row>
    <row r="18" spans="2:17">
      <c r="B18" s="32">
        <v>1984</v>
      </c>
      <c r="C18" s="32" t="s">
        <v>238</v>
      </c>
      <c r="E18" s="37"/>
      <c r="F18" s="32" t="s">
        <v>239</v>
      </c>
      <c r="K18" s="37" t="s">
        <v>173</v>
      </c>
      <c r="L18" s="38" t="s">
        <v>240</v>
      </c>
      <c r="Q18" s="32">
        <v>13</v>
      </c>
    </row>
    <row r="19" spans="2:17" ht="14.45">
      <c r="B19" s="32">
        <v>1985</v>
      </c>
      <c r="C19" s="32" t="s">
        <v>241</v>
      </c>
      <c r="F19" s="42" t="s">
        <v>242</v>
      </c>
      <c r="K19" s="32" t="s">
        <v>243</v>
      </c>
      <c r="L19" s="38" t="s">
        <v>244</v>
      </c>
      <c r="Q19" s="32">
        <v>14</v>
      </c>
    </row>
    <row r="20" spans="2:17">
      <c r="B20" s="32">
        <v>1986</v>
      </c>
      <c r="C20" s="32" t="s">
        <v>245</v>
      </c>
      <c r="F20" s="32" t="s">
        <v>246</v>
      </c>
      <c r="L20" s="38" t="s">
        <v>247</v>
      </c>
      <c r="Q20" s="32">
        <v>15</v>
      </c>
    </row>
    <row r="21" spans="2:17" ht="14.45">
      <c r="B21" s="32">
        <v>1987</v>
      </c>
      <c r="C21" s="32" t="s">
        <v>248</v>
      </c>
      <c r="E21" s="33" t="s">
        <v>249</v>
      </c>
      <c r="F21" s="42" t="s">
        <v>250</v>
      </c>
      <c r="K21" s="33" t="s">
        <v>251</v>
      </c>
      <c r="L21" s="38" t="s">
        <v>252</v>
      </c>
      <c r="Q21" s="32">
        <v>16</v>
      </c>
    </row>
    <row r="22" spans="2:17">
      <c r="B22" s="32">
        <v>1988</v>
      </c>
      <c r="C22" s="32" t="s">
        <v>253</v>
      </c>
      <c r="F22" s="32" t="s">
        <v>254</v>
      </c>
      <c r="K22" s="37" t="s">
        <v>255</v>
      </c>
      <c r="L22" s="38" t="s">
        <v>256</v>
      </c>
      <c r="Q22" s="32">
        <v>17</v>
      </c>
    </row>
    <row r="23" spans="2:17" ht="14.45">
      <c r="B23" s="32">
        <v>1989</v>
      </c>
      <c r="C23" s="32" t="s">
        <v>257</v>
      </c>
      <c r="F23" s="42" t="s">
        <v>210</v>
      </c>
      <c r="K23" s="38" t="s">
        <v>200</v>
      </c>
      <c r="L23" s="38" t="s">
        <v>258</v>
      </c>
      <c r="Q23" s="32">
        <v>18</v>
      </c>
    </row>
    <row r="24" spans="2:17" ht="12.75" customHeight="1">
      <c r="B24" s="32">
        <v>1990</v>
      </c>
      <c r="C24" s="32" t="s">
        <v>259</v>
      </c>
      <c r="F24" s="42" t="s">
        <v>260</v>
      </c>
      <c r="K24" s="38" t="s">
        <v>206</v>
      </c>
      <c r="L24" s="38" t="s">
        <v>261</v>
      </c>
      <c r="Q24" s="32">
        <v>19</v>
      </c>
    </row>
    <row r="25" spans="2:17" ht="12.75" customHeight="1">
      <c r="B25" s="32">
        <v>1991</v>
      </c>
      <c r="C25" s="32" t="s">
        <v>262</v>
      </c>
      <c r="F25" s="42" t="s">
        <v>263</v>
      </c>
      <c r="K25" s="38" t="s">
        <v>231</v>
      </c>
      <c r="L25" s="38" t="s">
        <v>264</v>
      </c>
      <c r="Q25" s="32">
        <v>20</v>
      </c>
    </row>
    <row r="26" spans="2:17" ht="14.25" customHeight="1">
      <c r="B26" s="32">
        <v>1992</v>
      </c>
      <c r="C26" s="32" t="s">
        <v>265</v>
      </c>
      <c r="F26" s="32" t="s">
        <v>266</v>
      </c>
      <c r="K26" s="38" t="s">
        <v>184</v>
      </c>
      <c r="L26" s="38" t="s">
        <v>267</v>
      </c>
      <c r="Q26" s="32">
        <v>21</v>
      </c>
    </row>
    <row r="27" spans="2:17" ht="14.25" customHeight="1">
      <c r="B27" s="32">
        <v>1993</v>
      </c>
      <c r="C27" s="32" t="s">
        <v>268</v>
      </c>
      <c r="F27" s="42" t="s">
        <v>269</v>
      </c>
      <c r="K27" s="38" t="s">
        <v>226</v>
      </c>
      <c r="L27" s="38" t="s">
        <v>270</v>
      </c>
      <c r="Q27" s="32">
        <v>22</v>
      </c>
    </row>
    <row r="28" spans="2:17" ht="14.25" customHeight="1">
      <c r="B28" s="32">
        <v>1994</v>
      </c>
      <c r="C28" s="32" t="s">
        <v>271</v>
      </c>
      <c r="F28" s="32" t="s">
        <v>272</v>
      </c>
      <c r="K28" s="38" t="s">
        <v>234</v>
      </c>
      <c r="L28" s="38" t="s">
        <v>273</v>
      </c>
      <c r="Q28" s="32">
        <v>23</v>
      </c>
    </row>
    <row r="29" spans="2:17" ht="14.25" customHeight="1">
      <c r="B29" s="32">
        <v>1996</v>
      </c>
      <c r="C29" s="32" t="s">
        <v>274</v>
      </c>
      <c r="F29" s="47" t="s">
        <v>275</v>
      </c>
      <c r="K29" s="37" t="s">
        <v>276</v>
      </c>
      <c r="L29" s="38" t="s">
        <v>277</v>
      </c>
      <c r="Q29" s="32">
        <v>25</v>
      </c>
    </row>
    <row r="30" spans="2:17" ht="14.25" customHeight="1">
      <c r="B30" s="32">
        <v>1997</v>
      </c>
      <c r="C30" s="32" t="s">
        <v>278</v>
      </c>
      <c r="F30" s="32" t="s">
        <v>279</v>
      </c>
      <c r="K30" s="32" t="s">
        <v>280</v>
      </c>
      <c r="L30" s="38" t="s">
        <v>281</v>
      </c>
      <c r="Q30" s="32">
        <v>26</v>
      </c>
    </row>
    <row r="31" spans="2:17" ht="14.25" customHeight="1">
      <c r="B31" s="32">
        <v>1998</v>
      </c>
      <c r="C31" s="32" t="s">
        <v>282</v>
      </c>
      <c r="K31" s="37" t="s">
        <v>283</v>
      </c>
      <c r="L31" s="38" t="s">
        <v>284</v>
      </c>
      <c r="Q31" s="32">
        <v>27</v>
      </c>
    </row>
    <row r="32" spans="2:17" ht="14.25" customHeight="1">
      <c r="B32" s="32">
        <v>1999</v>
      </c>
      <c r="C32" s="32" t="s">
        <v>285</v>
      </c>
      <c r="K32" s="37" t="s">
        <v>261</v>
      </c>
      <c r="L32" s="38" t="s">
        <v>286</v>
      </c>
      <c r="Q32" s="32">
        <v>28</v>
      </c>
    </row>
    <row r="33" spans="2:17" ht="14.25" customHeight="1">
      <c r="B33" s="32">
        <v>2000</v>
      </c>
      <c r="C33" s="32" t="s">
        <v>287</v>
      </c>
      <c r="K33" s="38" t="s">
        <v>288</v>
      </c>
      <c r="L33" s="38" t="s">
        <v>289</v>
      </c>
      <c r="Q33" s="32">
        <v>29</v>
      </c>
    </row>
    <row r="34" spans="2:17" ht="14.25" customHeight="1">
      <c r="B34" s="32">
        <v>2001</v>
      </c>
      <c r="C34" s="32" t="s">
        <v>290</v>
      </c>
      <c r="F34" s="37"/>
      <c r="K34" s="38" t="s">
        <v>291</v>
      </c>
      <c r="L34" s="38" t="s">
        <v>292</v>
      </c>
      <c r="Q34" s="32">
        <v>30</v>
      </c>
    </row>
    <row r="35" spans="2:17" ht="14.25" customHeight="1">
      <c r="B35" s="32">
        <v>2002</v>
      </c>
      <c r="C35" s="32" t="s">
        <v>293</v>
      </c>
      <c r="F35" s="37"/>
      <c r="K35" s="38" t="s">
        <v>294</v>
      </c>
      <c r="L35" s="38" t="s">
        <v>295</v>
      </c>
      <c r="Q35" s="32">
        <v>31</v>
      </c>
    </row>
    <row r="36" spans="2:17" ht="14.25" customHeight="1">
      <c r="B36" s="32">
        <v>2003</v>
      </c>
      <c r="C36" s="32" t="s">
        <v>296</v>
      </c>
      <c r="F36" s="37"/>
      <c r="K36" s="38" t="s">
        <v>297</v>
      </c>
      <c r="L36" s="38" t="s">
        <v>298</v>
      </c>
      <c r="Q36" s="32">
        <v>32</v>
      </c>
    </row>
    <row r="37" spans="2:17">
      <c r="B37" s="32">
        <v>2004</v>
      </c>
      <c r="C37" s="32" t="s">
        <v>299</v>
      </c>
      <c r="F37" s="37"/>
      <c r="K37" s="38" t="s">
        <v>300</v>
      </c>
      <c r="L37" s="38" t="s">
        <v>301</v>
      </c>
      <c r="Q37" s="32">
        <v>33</v>
      </c>
    </row>
    <row r="38" spans="2:17">
      <c r="B38" s="32">
        <v>2005</v>
      </c>
      <c r="C38" s="32" t="s">
        <v>302</v>
      </c>
      <c r="F38" s="37"/>
      <c r="K38" s="38" t="s">
        <v>303</v>
      </c>
      <c r="L38" s="32"/>
      <c r="Q38" s="32">
        <v>34</v>
      </c>
    </row>
    <row r="39" spans="2:17" ht="12.75" customHeight="1">
      <c r="B39" s="32">
        <v>2006</v>
      </c>
      <c r="C39" s="32" t="s">
        <v>304</v>
      </c>
      <c r="F39" s="37"/>
      <c r="L39" s="32"/>
      <c r="Q39" s="32">
        <v>35</v>
      </c>
    </row>
    <row r="40" spans="2:17" ht="12.75" customHeight="1">
      <c r="B40" s="32">
        <v>2007</v>
      </c>
      <c r="C40" s="32" t="s">
        <v>305</v>
      </c>
      <c r="F40" s="37"/>
      <c r="L40" s="32"/>
      <c r="Q40" s="32">
        <v>36</v>
      </c>
    </row>
    <row r="41" spans="2:17">
      <c r="B41" s="32">
        <v>2008</v>
      </c>
      <c r="C41" s="32" t="s">
        <v>306</v>
      </c>
      <c r="F41" s="37"/>
      <c r="L41" s="32"/>
      <c r="Q41" s="32">
        <v>37</v>
      </c>
    </row>
    <row r="42" spans="2:17" ht="12.75" customHeight="1">
      <c r="B42" s="32">
        <v>2009</v>
      </c>
      <c r="C42" s="32" t="s">
        <v>307</v>
      </c>
      <c r="L42" s="32"/>
      <c r="Q42" s="32">
        <v>38</v>
      </c>
    </row>
    <row r="43" spans="2:17" ht="12.75" customHeight="1">
      <c r="B43" s="32">
        <v>2010</v>
      </c>
      <c r="C43" s="32" t="s">
        <v>308</v>
      </c>
      <c r="Q43" s="32">
        <v>39</v>
      </c>
    </row>
    <row r="44" spans="2:17" ht="12.75" customHeight="1">
      <c r="B44" s="32">
        <v>2011</v>
      </c>
      <c r="C44" s="32" t="s">
        <v>309</v>
      </c>
      <c r="F44" s="37"/>
      <c r="Q44" s="32">
        <v>40</v>
      </c>
    </row>
    <row r="45" spans="2:17">
      <c r="B45" s="32">
        <v>2012</v>
      </c>
      <c r="C45" s="32" t="s">
        <v>310</v>
      </c>
      <c r="Q45" s="32">
        <v>41</v>
      </c>
    </row>
    <row r="46" spans="2:17">
      <c r="B46" s="32">
        <v>2013</v>
      </c>
      <c r="C46" s="32" t="s">
        <v>311</v>
      </c>
      <c r="Q46" s="32">
        <v>42</v>
      </c>
    </row>
    <row r="47" spans="2:17" ht="12.75" customHeight="1">
      <c r="B47" s="32">
        <v>2014</v>
      </c>
      <c r="C47" s="32" t="s">
        <v>312</v>
      </c>
      <c r="Q47" s="32">
        <v>43</v>
      </c>
    </row>
    <row r="48" spans="2:17" ht="12.75" customHeight="1">
      <c r="B48" s="32">
        <v>2015</v>
      </c>
      <c r="C48" s="32" t="s">
        <v>313</v>
      </c>
      <c r="F48" s="37"/>
      <c r="Q48" s="32">
        <v>44</v>
      </c>
    </row>
    <row r="49" spans="1:17" ht="12.75" customHeight="1">
      <c r="B49" s="32">
        <v>2016</v>
      </c>
      <c r="C49" s="32" t="s">
        <v>314</v>
      </c>
      <c r="Q49" s="32">
        <v>45</v>
      </c>
    </row>
    <row r="50" spans="1:17" ht="12.75" customHeight="1">
      <c r="B50" s="32">
        <v>2017</v>
      </c>
      <c r="C50" s="32" t="s">
        <v>315</v>
      </c>
      <c r="Q50" s="32">
        <v>46</v>
      </c>
    </row>
    <row r="51" spans="1:17" ht="12.75" customHeight="1">
      <c r="B51" s="32">
        <v>2018</v>
      </c>
      <c r="C51" s="32" t="s">
        <v>316</v>
      </c>
      <c r="Q51" s="32">
        <v>47</v>
      </c>
    </row>
    <row r="52" spans="1:17">
      <c r="B52" s="32">
        <v>2019</v>
      </c>
      <c r="C52" s="32" t="s">
        <v>317</v>
      </c>
      <c r="Q52" s="32">
        <v>48</v>
      </c>
    </row>
    <row r="53" spans="1:17">
      <c r="B53" s="32">
        <v>2020</v>
      </c>
      <c r="C53" s="32" t="s">
        <v>318</v>
      </c>
      <c r="Q53" s="32">
        <v>49</v>
      </c>
    </row>
    <row r="54" spans="1:17">
      <c r="B54" s="32">
        <v>2021</v>
      </c>
      <c r="C54" s="32" t="s">
        <v>319</v>
      </c>
      <c r="Q54" s="32">
        <v>50</v>
      </c>
    </row>
    <row r="55" spans="1:17">
      <c r="B55" s="32">
        <v>2022</v>
      </c>
      <c r="C55" s="32" t="s">
        <v>320</v>
      </c>
      <c r="Q55" s="32">
        <v>51</v>
      </c>
    </row>
    <row r="56" spans="1:17" ht="15.6">
      <c r="B56" s="32">
        <v>2023</v>
      </c>
      <c r="C56" s="32" t="s">
        <v>321</v>
      </c>
      <c r="L56" s="48"/>
      <c r="Q56" s="32">
        <v>52</v>
      </c>
    </row>
    <row r="57" spans="1:17">
      <c r="B57" s="32">
        <v>2024</v>
      </c>
      <c r="C57" s="32" t="s">
        <v>322</v>
      </c>
      <c r="Q57" s="32">
        <v>53</v>
      </c>
    </row>
    <row r="58" spans="1:17">
      <c r="B58" s="32">
        <v>2025</v>
      </c>
      <c r="C58" s="32" t="s">
        <v>323</v>
      </c>
      <c r="Q58" s="32">
        <v>54</v>
      </c>
    </row>
    <row r="59" spans="1:17">
      <c r="B59" s="32">
        <v>2026</v>
      </c>
      <c r="Q59" s="32">
        <v>55</v>
      </c>
    </row>
    <row r="60" spans="1:17">
      <c r="B60" s="32">
        <v>2027</v>
      </c>
      <c r="Q60" s="32">
        <v>56</v>
      </c>
    </row>
    <row r="61" spans="1:17" ht="15.6">
      <c r="A61" s="30" t="s">
        <v>324</v>
      </c>
      <c r="B61" s="32">
        <v>2028</v>
      </c>
      <c r="Q61" s="32">
        <v>57</v>
      </c>
    </row>
    <row r="62" spans="1:17">
      <c r="B62" s="32">
        <v>2029</v>
      </c>
      <c r="Q62" s="32">
        <v>58</v>
      </c>
    </row>
    <row r="63" spans="1:17">
      <c r="B63" s="32">
        <v>2030</v>
      </c>
      <c r="Q63" s="32">
        <v>59</v>
      </c>
    </row>
    <row r="64" spans="1:17" ht="12.75" customHeight="1">
      <c r="B64" s="32">
        <v>2031</v>
      </c>
      <c r="Q64" s="32">
        <v>60</v>
      </c>
    </row>
    <row r="65" spans="2:17">
      <c r="B65" s="32">
        <v>2032</v>
      </c>
      <c r="Q65" s="32">
        <v>61</v>
      </c>
    </row>
    <row r="66" spans="2:17">
      <c r="B66" s="32">
        <v>2033</v>
      </c>
      <c r="Q66" s="32">
        <v>62</v>
      </c>
    </row>
    <row r="67" spans="2:17">
      <c r="B67" s="32">
        <v>2034</v>
      </c>
      <c r="Q67" s="32">
        <v>63</v>
      </c>
    </row>
    <row r="68" spans="2:17">
      <c r="B68" s="32">
        <v>2035</v>
      </c>
      <c r="Q68" s="32">
        <v>64</v>
      </c>
    </row>
    <row r="69" spans="2:17" ht="12.75" customHeight="1">
      <c r="B69" s="32">
        <v>2036</v>
      </c>
      <c r="Q69" s="32">
        <v>65</v>
      </c>
    </row>
    <row r="70" spans="2:17">
      <c r="B70" s="32">
        <v>2037</v>
      </c>
      <c r="Q70" s="32">
        <v>66</v>
      </c>
    </row>
    <row r="71" spans="2:17">
      <c r="B71" s="32">
        <v>2038</v>
      </c>
      <c r="Q71" s="32">
        <v>67</v>
      </c>
    </row>
    <row r="72" spans="2:17" ht="15.6">
      <c r="B72" s="32">
        <v>2039</v>
      </c>
      <c r="G72" s="48" t="s">
        <v>324</v>
      </c>
      <c r="H72" s="48"/>
      <c r="Q72" s="32">
        <v>68</v>
      </c>
    </row>
    <row r="73" spans="2:17" ht="15.6">
      <c r="B73" s="32">
        <v>2040</v>
      </c>
      <c r="M73" s="48"/>
      <c r="N73" s="48"/>
      <c r="O73" s="48"/>
      <c r="Q73" s="32">
        <v>69</v>
      </c>
    </row>
    <row r="74" spans="2:17">
      <c r="Q74" s="32">
        <v>70</v>
      </c>
    </row>
    <row r="98" spans="7:8">
      <c r="G98" s="33"/>
      <c r="H98" s="33"/>
    </row>
  </sheetData>
  <sheetProtection selectLockedCells="1" selectUnlockedCells="1"/>
  <pageMargins left="0.28000000000000003" right="0.17" top="0.71" bottom="0.5" header="0.24" footer="0.23"/>
  <pageSetup orientation="landscape" r:id="rId1"/>
  <headerFooter alignWithMargins="0">
    <oddHeader>&amp;LRevised February 2016
Page &amp;P of &amp;N&amp;C U.S.EPA National Clean Diesel 
Applicant Fleet Description Spreadsheet References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31320B4E51CB40B07924842C7A9DA8" ma:contentTypeVersion="18" ma:contentTypeDescription="Create a new document." ma:contentTypeScope="" ma:versionID="468b71e830528e79f61db086ad21c4cf">
  <xsd:schema xmlns:xsd="http://www.w3.org/2001/XMLSchema" xmlns:xs="http://www.w3.org/2001/XMLSchema" xmlns:p="http://schemas.microsoft.com/office/2006/metadata/properties" xmlns:ns2="8ab5ca60-e918-4892-822a-3ec7dac904f9" xmlns:ns3="1e07af1d-ee29-477c-9e81-b869c1a1c9d6" targetNamespace="http://schemas.microsoft.com/office/2006/metadata/properties" ma:root="true" ma:fieldsID="625d735ea9861d92922c90b383bb113d" ns2:_="" ns3:_="">
    <xsd:import namespace="8ab5ca60-e918-4892-822a-3ec7dac904f9"/>
    <xsd:import namespace="1e07af1d-ee29-477c-9e81-b869c1a1c9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5ca60-e918-4892-822a-3ec7dac904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9c04cd-8081-4ec5-9e56-c7e7a6f527b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07af1d-ee29-477c-9e81-b869c1a1c9d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a987c4a-740d-40d2-89c9-facc3c7b6b42}" ma:internalName="TaxCatchAll" ma:showField="CatchAllData" ma:web="1e07af1d-ee29-477c-9e81-b869c1a1c9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b5ca60-e918-4892-822a-3ec7dac904f9">
      <Terms xmlns="http://schemas.microsoft.com/office/infopath/2007/PartnerControls"/>
    </lcf76f155ced4ddcb4097134ff3c332f>
    <TaxCatchAll xmlns="1e07af1d-ee29-477c-9e81-b869c1a1c9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32B29C-9C66-4611-8151-D5674735CEDA}"/>
</file>

<file path=customXml/itemProps2.xml><?xml version="1.0" encoding="utf-8"?>
<ds:datastoreItem xmlns:ds="http://schemas.openxmlformats.org/officeDocument/2006/customXml" ds:itemID="{FCFA2130-9C62-4146-A5D8-754CF1FB0C2A}"/>
</file>

<file path=customXml/itemProps3.xml><?xml version="1.0" encoding="utf-8"?>
<ds:datastoreItem xmlns:ds="http://schemas.openxmlformats.org/officeDocument/2006/customXml" ds:itemID="{1088C718-EF5D-4694-838B-45DDBDA445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Albrecht</dc:creator>
  <cp:keywords/>
  <dc:description/>
  <cp:lastModifiedBy>Djessicka Saintil</cp:lastModifiedBy>
  <cp:revision/>
  <dcterms:created xsi:type="dcterms:W3CDTF">2018-08-22T21:30:00Z</dcterms:created>
  <dcterms:modified xsi:type="dcterms:W3CDTF">2025-04-09T17:55:25Z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0x0101003031320B4E51CB40B07924842C7A9DA8</vt:lpwstr>
  </property>
  <property fmtid="{D5CDD505-2E9C-101B-9397-08002B2CF9AE}" pid="3" name="AuthorIds_UIVersion_1536">
    <vt:lpwstr>16</vt:lpwstr>
  </property>
  <property fmtid="{D5CDD505-2E9C-101B-9397-08002B2CF9AE}" pid="4" name="AuthorIds_UIVersion_512">
    <vt:lpwstr>16</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